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8" yWindow="1152" windowWidth="15576" windowHeight="5376" tabRatio="681"/>
  </bookViews>
  <sheets>
    <sheet name="capa" sheetId="389" r:id="rId1"/>
    <sheet name="introducao" sheetId="6" r:id="rId2"/>
    <sheet name="fontes" sheetId="7" r:id="rId3"/>
    <sheet name="6populacao1" sheetId="759" r:id="rId4"/>
    <sheet name="7empregoINE1" sheetId="760" r:id="rId5"/>
    <sheet name="8desemprego_INE1" sheetId="761" r:id="rId6"/>
    <sheet name="9lay_off" sheetId="487" r:id="rId7"/>
    <sheet name="10desemprego_IEFP" sheetId="497" r:id="rId8"/>
    <sheet name="11desemprego_IEFP" sheetId="498" r:id="rId9"/>
    <sheet name="12fp_anexo C" sheetId="703" r:id="rId10"/>
    <sheet name="13empresarial" sheetId="763" r:id="rId11"/>
    <sheet name="14ganhos" sheetId="458" r:id="rId12"/>
    <sheet name="15salários" sheetId="502" r:id="rId13"/>
    <sheet name="16irct" sheetId="491" r:id="rId14"/>
    <sheet name="17acidentes" sheetId="762" r:id="rId15"/>
    <sheet name="18ssocial" sheetId="500" r:id="rId16"/>
    <sheet name="19ssocial " sheetId="501" r:id="rId17"/>
    <sheet name="20destaque" sheetId="602" r:id="rId18"/>
    <sheet name="21destaque" sheetId="7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'13empresarial'!$A$1:$Y$60</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'17acidentes'!$A$1:$P$71</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8">#REF!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I39" i="764" l="1"/>
  <c r="I38" i="764"/>
  <c r="I37" i="764"/>
  <c r="I36" i="764"/>
  <c r="I35" i="764"/>
  <c r="I26" i="764"/>
  <c r="I24" i="764"/>
  <c r="I22" i="764"/>
  <c r="I20" i="764"/>
  <c r="I18" i="764"/>
  <c r="I16" i="764"/>
  <c r="I13" i="764"/>
  <c r="I11" i="764"/>
  <c r="I9" i="764"/>
  <c r="I10" i="764" l="1"/>
  <c r="I12" i="764"/>
  <c r="I14" i="764"/>
  <c r="I15" i="764"/>
  <c r="I17" i="764"/>
  <c r="I19" i="764"/>
  <c r="I21" i="764"/>
  <c r="I23" i="764"/>
  <c r="I25" i="764"/>
  <c r="I27" i="764"/>
  <c r="I28" i="764"/>
  <c r="I29" i="764"/>
  <c r="I30" i="764"/>
  <c r="I31" i="764"/>
  <c r="I32" i="764"/>
  <c r="I33" i="764"/>
  <c r="I34" i="764"/>
  <c r="Q6" i="497"/>
  <c r="N42" i="761" l="1"/>
  <c r="L42" i="761"/>
  <c r="J42" i="761"/>
  <c r="H42" i="761"/>
  <c r="F42" i="761"/>
  <c r="M35" i="761"/>
  <c r="I35" i="761"/>
  <c r="E35" i="761"/>
  <c r="N56" i="760"/>
  <c r="L56" i="760"/>
  <c r="J56" i="760"/>
  <c r="H56" i="760"/>
  <c r="F56" i="760"/>
  <c r="N60" i="760"/>
  <c r="L60" i="760"/>
  <c r="J60" i="760"/>
  <c r="H60" i="760"/>
  <c r="F60" i="760"/>
  <c r="M38" i="760"/>
  <c r="I38" i="760"/>
  <c r="E38" i="760"/>
  <c r="M37" i="760"/>
  <c r="I37" i="760"/>
  <c r="E37" i="760"/>
  <c r="K37" i="760"/>
  <c r="G37" i="760"/>
  <c r="K36" i="760"/>
  <c r="G36" i="760"/>
  <c r="M36" i="760"/>
  <c r="I36" i="760"/>
  <c r="E36" i="760"/>
  <c r="L54" i="759"/>
  <c r="H54" i="759"/>
  <c r="N51" i="759"/>
  <c r="J51" i="759"/>
  <c r="F51" i="759"/>
  <c r="L48" i="759"/>
  <c r="H48" i="759"/>
  <c r="N45" i="759"/>
  <c r="J45" i="759"/>
  <c r="F45" i="759"/>
  <c r="L42" i="759"/>
  <c r="H42" i="759"/>
  <c r="N35" i="759"/>
  <c r="L35" i="759"/>
  <c r="J35" i="759"/>
  <c r="H35" i="759"/>
  <c r="F35" i="759"/>
  <c r="M7" i="761"/>
  <c r="M40" i="761" s="1"/>
  <c r="K7" i="761"/>
  <c r="K40" i="761" s="1"/>
  <c r="I7" i="761"/>
  <c r="I40" i="761" s="1"/>
  <c r="G7" i="761"/>
  <c r="G40" i="761" s="1"/>
  <c r="E7" i="761"/>
  <c r="E40" i="761" s="1"/>
  <c r="G35" i="761" l="1"/>
  <c r="G38" i="760"/>
  <c r="K38" i="760"/>
  <c r="F46" i="760"/>
  <c r="H49" i="760"/>
  <c r="L49" i="760"/>
  <c r="F50" i="760"/>
  <c r="J50" i="760"/>
  <c r="N50" i="760"/>
  <c r="F52" i="760"/>
  <c r="J52" i="760"/>
  <c r="N52" i="760"/>
  <c r="H53" i="760"/>
  <c r="L53" i="760"/>
  <c r="F58" i="760"/>
  <c r="J58" i="760"/>
  <c r="N58" i="760"/>
  <c r="H59" i="760"/>
  <c r="L59" i="760"/>
  <c r="H61" i="760"/>
  <c r="L61" i="760"/>
  <c r="F62" i="760"/>
  <c r="J62" i="760"/>
  <c r="N62" i="760"/>
  <c r="K35" i="761"/>
  <c r="H46" i="760"/>
  <c r="F49" i="760"/>
  <c r="J49" i="760"/>
  <c r="N49" i="760"/>
  <c r="H50" i="760"/>
  <c r="L50" i="760"/>
  <c r="H52" i="760"/>
  <c r="L52" i="760"/>
  <c r="F53" i="760"/>
  <c r="J53" i="760"/>
  <c r="N53" i="760"/>
  <c r="H58" i="760"/>
  <c r="L58" i="760"/>
  <c r="F59" i="760"/>
  <c r="J59" i="760"/>
  <c r="N59" i="760"/>
  <c r="F61" i="760"/>
  <c r="J61" i="760"/>
  <c r="N61" i="760"/>
  <c r="H62" i="760"/>
  <c r="L62" i="760"/>
  <c r="E21" i="761"/>
  <c r="I21" i="761"/>
  <c r="M21" i="761"/>
  <c r="H36" i="759"/>
  <c r="L36" i="759"/>
  <c r="F37" i="759"/>
  <c r="J37" i="759"/>
  <c r="N37" i="759"/>
  <c r="H38" i="759"/>
  <c r="L38" i="759"/>
  <c r="F39" i="759"/>
  <c r="J39" i="759"/>
  <c r="N39" i="759"/>
  <c r="H40" i="759"/>
  <c r="L40" i="759"/>
  <c r="F41" i="759"/>
  <c r="J41" i="759"/>
  <c r="N41" i="759"/>
  <c r="F43" i="759"/>
  <c r="J43" i="759"/>
  <c r="N43" i="759"/>
  <c r="H44" i="759"/>
  <c r="L44" i="759"/>
  <c r="H46" i="759"/>
  <c r="L46" i="759"/>
  <c r="F47" i="759"/>
  <c r="J47" i="759"/>
  <c r="N47" i="759"/>
  <c r="F49" i="759"/>
  <c r="J49" i="759"/>
  <c r="N49" i="759"/>
  <c r="H50" i="759"/>
  <c r="L50" i="759"/>
  <c r="H52" i="759"/>
  <c r="L52" i="759"/>
  <c r="F53" i="759"/>
  <c r="J53" i="759"/>
  <c r="N53" i="759"/>
  <c r="F55" i="759"/>
  <c r="J55" i="759"/>
  <c r="N55" i="759"/>
  <c r="J46" i="760"/>
  <c r="N46" i="760"/>
  <c r="H47" i="760"/>
  <c r="L47" i="760"/>
  <c r="F48" i="760"/>
  <c r="J48" i="760"/>
  <c r="N48" i="760"/>
  <c r="H51" i="760"/>
  <c r="L51" i="760"/>
  <c r="F36" i="759"/>
  <c r="J36" i="759"/>
  <c r="N36" i="759"/>
  <c r="H37" i="759"/>
  <c r="L37" i="759"/>
  <c r="F38" i="759"/>
  <c r="J38" i="759"/>
  <c r="N38" i="759"/>
  <c r="H39" i="759"/>
  <c r="L39" i="759"/>
  <c r="F40" i="759"/>
  <c r="J40" i="759"/>
  <c r="N40" i="759"/>
  <c r="H41" i="759"/>
  <c r="L41" i="759"/>
  <c r="F42" i="759"/>
  <c r="J42" i="759"/>
  <c r="N42" i="759"/>
  <c r="H43" i="759"/>
  <c r="L43" i="759"/>
  <c r="F44" i="759"/>
  <c r="J44" i="759"/>
  <c r="N44" i="759"/>
  <c r="H45" i="759"/>
  <c r="L45" i="759"/>
  <c r="F46" i="759"/>
  <c r="J46" i="759"/>
  <c r="N46" i="759"/>
  <c r="H47" i="759"/>
  <c r="L47" i="759"/>
  <c r="F48" i="759"/>
  <c r="J48" i="759"/>
  <c r="N48" i="759"/>
  <c r="H49" i="759"/>
  <c r="L49" i="759"/>
  <c r="F50" i="759"/>
  <c r="J50" i="759"/>
  <c r="N50" i="759"/>
  <c r="H51" i="759"/>
  <c r="L51" i="759"/>
  <c r="F52" i="759"/>
  <c r="J52" i="759"/>
  <c r="N52" i="759"/>
  <c r="H53" i="759"/>
  <c r="L53" i="759"/>
  <c r="F54" i="759"/>
  <c r="J54" i="759"/>
  <c r="N54" i="759"/>
  <c r="H55" i="759"/>
  <c r="L55" i="759"/>
  <c r="F45" i="760"/>
  <c r="H45" i="760"/>
  <c r="J45" i="760"/>
  <c r="L45" i="760"/>
  <c r="N45" i="760"/>
  <c r="L46" i="760"/>
  <c r="F47" i="760"/>
  <c r="J47" i="760"/>
  <c r="N47" i="760"/>
  <c r="H48" i="760"/>
  <c r="L48" i="760"/>
  <c r="F51" i="760"/>
  <c r="J51" i="760"/>
  <c r="N51" i="760"/>
  <c r="F55" i="760"/>
  <c r="H55" i="760"/>
  <c r="J55" i="760"/>
  <c r="L55" i="760"/>
  <c r="N55" i="760"/>
  <c r="H43" i="761"/>
  <c r="L43" i="761"/>
  <c r="F44" i="761"/>
  <c r="J44" i="761"/>
  <c r="N44" i="761"/>
  <c r="H45" i="761"/>
  <c r="L45" i="761"/>
  <c r="F46" i="761"/>
  <c r="J46" i="761"/>
  <c r="N46" i="761"/>
  <c r="H47" i="761"/>
  <c r="L47" i="761"/>
  <c r="F48" i="761"/>
  <c r="J48" i="761"/>
  <c r="N48" i="761"/>
  <c r="H49" i="761"/>
  <c r="L49" i="761"/>
  <c r="F50" i="761"/>
  <c r="J50" i="761"/>
  <c r="N50" i="761"/>
  <c r="H51" i="761"/>
  <c r="L51" i="761"/>
  <c r="F52" i="761"/>
  <c r="J52" i="761"/>
  <c r="N52" i="761"/>
  <c r="H53" i="761"/>
  <c r="L53" i="761"/>
  <c r="F54" i="761"/>
  <c r="J54" i="761"/>
  <c r="N54" i="761"/>
  <c r="H55" i="761"/>
  <c r="L55" i="761"/>
  <c r="F56" i="761"/>
  <c r="J56" i="761"/>
  <c r="N56" i="761"/>
  <c r="G21" i="761"/>
  <c r="K21" i="761"/>
  <c r="F43" i="761"/>
  <c r="J43" i="761"/>
  <c r="N43" i="761"/>
  <c r="H44" i="761"/>
  <c r="L44" i="761"/>
  <c r="F45" i="761"/>
  <c r="J45" i="761"/>
  <c r="N45" i="761"/>
  <c r="H46" i="761"/>
  <c r="L46" i="761"/>
  <c r="F47" i="761"/>
  <c r="J47" i="761"/>
  <c r="N47" i="761"/>
  <c r="H48" i="761"/>
  <c r="L48" i="761"/>
  <c r="F49" i="761"/>
  <c r="J49" i="761"/>
  <c r="N49" i="761"/>
  <c r="H50" i="761"/>
  <c r="L50" i="761"/>
  <c r="F51" i="761"/>
  <c r="J51" i="761"/>
  <c r="N51" i="761"/>
  <c r="H52" i="761"/>
  <c r="L52" i="761"/>
  <c r="F53" i="761"/>
  <c r="J53" i="761"/>
  <c r="N53" i="761"/>
  <c r="H54" i="761"/>
  <c r="L54" i="761"/>
  <c r="F55" i="761"/>
  <c r="J55" i="761"/>
  <c r="N55" i="761"/>
  <c r="H56" i="761"/>
  <c r="L56" i="761"/>
  <c r="E33" i="759"/>
  <c r="I33" i="759"/>
  <c r="M33" i="759"/>
  <c r="E7" i="760"/>
  <c r="E43" i="760" s="1"/>
  <c r="I7" i="760"/>
  <c r="I43" i="760" s="1"/>
  <c r="M7" i="760"/>
  <c r="M43" i="760" s="1"/>
  <c r="G33" i="759"/>
  <c r="K33" i="759"/>
  <c r="G7" i="760"/>
  <c r="G43" i="760" s="1"/>
  <c r="K7" i="760"/>
  <c r="K43" i="760" s="1"/>
  <c r="F54" i="760"/>
  <c r="H54" i="760"/>
  <c r="J54" i="760"/>
  <c r="L54" i="760"/>
  <c r="N54" i="760"/>
  <c r="F57" i="760"/>
  <c r="H57" i="760"/>
  <c r="J57" i="760"/>
  <c r="L57" i="760"/>
  <c r="N57" i="760"/>
  <c r="F47" i="49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Q10" i="491"/>
  <c r="P10" i="491" l="1"/>
  <c r="O10" i="491"/>
  <c r="N10" i="491"/>
  <c r="M10" i="491"/>
  <c r="L10" i="491"/>
  <c r="K10" i="491"/>
  <c r="J10" i="491"/>
  <c r="I10" i="491"/>
  <c r="H10" i="491"/>
  <c r="G10" i="491"/>
  <c r="F10" i="491"/>
  <c r="E10" i="491"/>
  <c r="N24" i="458" l="1"/>
  <c r="N27" i="458" l="1"/>
  <c r="N26" i="458"/>
  <c r="N25" i="458"/>
  <c r="M24" i="458" l="1"/>
  <c r="O16" i="498" l="1"/>
  <c r="M16" i="498"/>
  <c r="K16" i="498"/>
  <c r="I16" i="498"/>
  <c r="G16" i="498"/>
  <c r="E16" i="498"/>
  <c r="O65" i="497"/>
  <c r="M65" i="497"/>
  <c r="L65" i="497"/>
  <c r="K65" i="497"/>
  <c r="I65" i="497"/>
  <c r="H65" i="497"/>
  <c r="G65" i="497"/>
  <c r="E65" i="497"/>
  <c r="N16" i="498"/>
  <c r="L16" i="498"/>
  <c r="J16" i="498"/>
  <c r="H16" i="498"/>
  <c r="F16" i="498"/>
  <c r="Q69" i="497"/>
  <c r="N65" i="497"/>
  <c r="J65" i="497"/>
  <c r="F65" i="497"/>
  <c r="N49" i="497"/>
  <c r="J49" i="497"/>
  <c r="F49" i="497"/>
  <c r="P49" i="497" l="1"/>
  <c r="K67" i="497"/>
  <c r="J72" i="497"/>
  <c r="H49" i="497"/>
  <c r="L49"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49" i="497"/>
  <c r="I49" i="497"/>
  <c r="K49" i="497"/>
  <c r="M49" i="497"/>
  <c r="O49" i="497"/>
  <c r="Q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M21" i="458" l="1"/>
  <c r="M17" i="458"/>
  <c r="M29" i="458" l="1"/>
  <c r="M26" i="458"/>
  <c r="M25" i="458"/>
  <c r="L27" i="458"/>
  <c r="K27" i="458"/>
  <c r="J27" i="458"/>
  <c r="I27" i="458"/>
  <c r="H27" i="458"/>
  <c r="L26" i="458"/>
  <c r="K26" i="458"/>
  <c r="J26" i="458"/>
  <c r="I26" i="458"/>
  <c r="H26" i="458"/>
  <c r="L25" i="458"/>
  <c r="K25" i="458"/>
  <c r="J25" i="458"/>
  <c r="I25" i="458"/>
  <c r="H25" i="458"/>
  <c r="L24" i="458"/>
  <c r="K24" i="458"/>
  <c r="J24" i="458"/>
  <c r="I24" i="458"/>
  <c r="H24" i="458"/>
  <c r="M27" i="458" l="1"/>
  <c r="E6" i="497" l="1"/>
  <c r="L65" i="501" l="1"/>
  <c r="K65" i="501"/>
  <c r="J65" i="501"/>
  <c r="I65" i="501"/>
  <c r="H65" i="501"/>
  <c r="G65" i="501"/>
  <c r="F65" i="501"/>
  <c r="E65" i="501"/>
  <c r="K6" i="500" l="1"/>
  <c r="I44" i="500"/>
  <c r="H44" i="500"/>
  <c r="G44" i="500"/>
  <c r="F44" i="500"/>
  <c r="E44" i="500"/>
  <c r="K43" i="500" l="1"/>
  <c r="J44" i="500"/>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Q69" i="491" l="1"/>
  <c r="Q72" i="491"/>
  <c r="Q70" i="491"/>
  <c r="Q68" i="491"/>
  <c r="Q71" i="491"/>
  <c r="L35" i="7" l="1"/>
  <c r="Q65" i="497" l="1"/>
  <c r="P65" i="497" l="1"/>
  <c r="P16" i="498"/>
  <c r="Q16" i="498" l="1"/>
</calcChain>
</file>

<file path=xl/sharedStrings.xml><?xml version="1.0" encoding="utf-8"?>
<sst xmlns="http://schemas.openxmlformats.org/spreadsheetml/2006/main" count="1568" uniqueCount="697">
  <si>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</si>
  <si>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</si>
  <si>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</si>
  <si>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</si>
  <si>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</si>
  <si>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</si>
  <si>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</si>
  <si>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</si>
  <si>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</si>
  <si>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</si>
  <si>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</si>
  <si>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</si>
  <si>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</si>
  <si>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</si>
  <si>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</si>
  <si>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</si>
  <si>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</si>
  <si>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</si>
  <si>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</si>
  <si>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</si>
  <si>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</si>
  <si>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</si>
  <si>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</si>
  <si>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</si>
  <si>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</si>
  <si>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</si>
  <si>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</si>
  <si>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</si>
  <si>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</si>
  <si>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</si>
  <si>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</si>
  <si>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</si>
  <si>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</si>
  <si>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</si>
  <si>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</si>
  <si>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</si>
  <si>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</si>
  <si>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</si>
  <si>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</si>
  <si>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</si>
  <si>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</si>
  <si>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</si>
  <si>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</si>
  <si>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</si>
  <si>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</si>
  <si>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</si>
  <si>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</si>
  <si>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</si>
  <si>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</si>
  <si>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</si>
  <si>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</si>
  <si>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</si>
  <si>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</si>
  <si>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</si>
  <si>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</si>
  <si>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</si>
  <si>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</si>
  <si>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</si>
  <si>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</si>
  <si>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</si>
  <si>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</si>
  <si>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</si>
  <si>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</si>
  <si>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</si>
  <si>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</si>
  <si>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</si>
  <si>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</si>
  <si>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</si>
  <si>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</si>
  <si>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</si>
  <si>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</si>
  <si>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</si>
  <si>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</si>
  <si>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</si>
  <si>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</si>
  <si>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</si>
  <si>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</si>
  <si>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</si>
  <si>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</si>
  <si>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</si>
  <si>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</si>
  <si>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</si>
  <si>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</si>
  <si>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</si>
  <si>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</si>
  <si>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</si>
  <si>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</si>
  <si>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</si>
  <si>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</si>
  <si>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</si>
  <si>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</si>
  <si>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</si>
  <si>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</si>
  <si>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</si>
  <si>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</si>
  <si>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</si>
  <si>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</si>
  <si>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</si>
  <si>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</si>
  <si>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</si>
  <si>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</si>
  <si>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</si>
  <si>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</si>
  <si>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</si>
  <si>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</si>
  <si>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</si>
  <si>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</si>
  <si>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</si>
  <si>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</si>
  <si>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</si>
  <si>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</si>
  <si>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</si>
  <si>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</si>
  <si>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</si>
  <si>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</si>
  <si>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</si>
  <si>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</si>
  <si>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</si>
  <si>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</si>
  <si>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</si>
  <si>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</si>
  <si>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</si>
  <si>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</si>
  <si>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</si>
  <si>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</si>
  <si>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</si>
  <si>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</si>
  <si>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</si>
  <si>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</si>
  <si>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</si>
  <si>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</si>
  <si>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</si>
  <si>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</si>
  <si>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</si>
  <si>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</si>
  <si>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</si>
  <si>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</si>
  <si>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</si>
  <si>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</si>
  <si>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</si>
  <si>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</si>
  <si>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</si>
  <si>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</si>
  <si>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</si>
  <si>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</si>
  <si>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</si>
  <si>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</si>
  <si>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</si>
  <si>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</si>
  <si>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</si>
  <si>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</si>
  <si>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</si>
  <si>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</si>
  <si>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</si>
  <si>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</si>
  <si>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</si>
  <si>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</si>
  <si>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</si>
  <si>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</si>
  <si>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</si>
  <si>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</si>
  <si>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</si>
  <si>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</si>
  <si>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</si>
  <si>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</si>
  <si>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</si>
  <si>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</si>
  <si>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</si>
  <si>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</si>
  <si>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</si>
  <si>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</si>
  <si>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</si>
  <si>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</si>
  <si>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</si>
  <si>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</si>
  <si>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</si>
  <si>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</si>
  <si>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</si>
  <si>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</si>
  <si>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</si>
  <si>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</si>
  <si>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</si>
  <si>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</si>
  <si>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</si>
  <si>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</si>
  <si>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</si>
  <si>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</si>
  <si>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</si>
  <si>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</si>
  <si>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</si>
  <si>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</si>
  <si>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</si>
  <si>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</si>
  <si>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</si>
  <si>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</si>
  <si>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</si>
  <si>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</si>
  <si>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</si>
  <si>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</si>
  <si>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</si>
  <si>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</si>
  <si>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</si>
  <si>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</si>
  <si>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</si>
  <si>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</si>
  <si>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</si>
  <si>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</si>
  <si>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</si>
  <si>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</si>
  <si>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</si>
  <si>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</si>
  <si>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</si>
  <si>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</si>
  <si>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</si>
  <si>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</si>
  <si>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</si>
  <si>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</si>
  <si>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</si>
  <si>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</si>
  <si>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</si>
  <si>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</si>
  <si>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</si>
  <si>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</si>
  <si>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</si>
  <si>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</si>
  <si>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</si>
  <si>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</si>
  <si>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</si>
  <si>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</si>
  <si>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</si>
  <si>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</si>
  <si>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</si>
  <si>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</si>
  <si>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</si>
  <si>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</si>
  <si>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</si>
  <si>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</si>
  <si>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</si>
  <si>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</si>
  <si>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</si>
  <si>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</si>
  <si>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</si>
  <si>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</si>
  <si>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</si>
  <si>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</si>
  <si>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</si>
  <si>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</si>
  <si>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</si>
  <si>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</si>
  <si>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</si>
  <si>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</si>
  <si>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</si>
  <si>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</si>
  <si>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</si>
  <si>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</si>
  <si>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</si>
  <si>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</si>
  <si>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</si>
  <si>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</si>
  <si>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</si>
  <si>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</si>
  <si>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</si>
  <si>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</si>
  <si>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</si>
  <si>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</si>
  <si>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</si>
  <si>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</si>
  <si>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</si>
  <si>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</si>
  <si>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</si>
  <si>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</si>
  <si>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</si>
  <si>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</si>
  <si>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</si>
  <si>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</si>
  <si>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</si>
  <si>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</si>
  <si>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</si>
  <si>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</si>
  <si>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</si>
  <si>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</si>
  <si>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</si>
  <si>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</si>
  <si>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</si>
  <si>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</si>
  <si>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</si>
  <si>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</si>
  <si>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</si>
  <si>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</si>
  <si>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</si>
  <si>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</si>
  <si>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</si>
  <si>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</si>
  <si>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</si>
  <si>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</si>
  <si>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</si>
  <si>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</si>
  <si>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</si>
  <si>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</si>
  <si>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</si>
  <si>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</si>
  <si>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</si>
  <si>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</si>
  <si>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</si>
  <si>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</si>
  <si>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</si>
  <si>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</si>
  <si>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</si>
  <si>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</si>
  <si>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</si>
  <si>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</si>
  <si>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</si>
  <si>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</si>
  <si>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</si>
  <si>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</si>
  <si>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</si>
  <si>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</si>
  <si>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</si>
  <si>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</si>
  <si>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</si>
  <si>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</si>
  <si>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</si>
  <si>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</si>
  <si>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</si>
  <si>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</si>
  <si>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</si>
  <si>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</si>
  <si>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</si>
  <si>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</si>
  <si>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</si>
  <si>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</si>
  <si>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</si>
  <si>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</si>
  <si>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</si>
  <si>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</si>
  <si>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</si>
  <si>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</si>
  <si>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</si>
  <si>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</si>
  <si>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</si>
  <si>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</si>
  <si>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</si>
  <si>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</si>
  <si>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</si>
  <si>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</si>
  <si>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</si>
  <si>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</si>
  <si>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</si>
  <si>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</si>
  <si>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</si>
  <si>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</si>
  <si>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</si>
  <si>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</si>
  <si>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</si>
  <si>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</si>
  <si>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</si>
  <si>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</si>
  <si>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</si>
  <si>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</si>
  <si>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</si>
  <si>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</si>
  <si>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</si>
  <si>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</si>
  <si>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</si>
  <si>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</si>
  <si>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</si>
  <si>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</si>
  <si>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</si>
  <si>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</si>
  <si>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</si>
  <si>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</si>
  <si>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</si>
  <si>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</si>
  <si>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</si>
  <si>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</si>
  <si>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</si>
  <si>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</si>
  <si>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</si>
  <si>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</si>
  <si>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</si>
  <si>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</si>
  <si>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</si>
  <si>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</si>
  <si>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</si>
  <si>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</si>
  <si>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</si>
  <si>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</si>
  <si>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</si>
  <si>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</si>
  <si>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</si>
  <si>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</si>
  <si>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</si>
  <si>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</si>
  <si>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</si>
  <si>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</si>
  <si>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</si>
  <si>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</si>
  <si>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</si>
  <si>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</si>
  <si>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</si>
  <si>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</si>
  <si>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</si>
  <si>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</si>
  <si>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</si>
  <si>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</si>
  <si>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</si>
  <si>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</si>
  <si>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</si>
  <si>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</si>
  <si>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</si>
  <si>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</si>
  <si>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</si>
  <si>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</si>
  <si>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</si>
  <si>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</si>
  <si>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</si>
  <si>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</si>
  <si>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</si>
  <si>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</si>
  <si>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</si>
  <si>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</si>
  <si>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</si>
  <si>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</si>
  <si>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</si>
  <si>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</si>
  <si>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</si>
  <si>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</si>
  <si>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</si>
  <si>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</si>
  <si>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</si>
  <si>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</si>
  <si>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</si>
  <si>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</si>
  <si>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</si>
  <si>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</si>
  <si>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</si>
  <si>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</si>
  <si>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</si>
  <si>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</si>
  <si>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</si>
  <si>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</si>
  <si>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</si>
  <si>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</si>
  <si>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</si>
  <si>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</si>
  <si>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</si>
  <si>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</si>
  <si>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</si>
  <si>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</si>
  <si>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</si>
  <si>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</si>
  <si>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</si>
  <si>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</si>
  <si>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</si>
  <si>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</si>
  <si>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</si>
  <si>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</si>
  <si>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</si>
  <si>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</si>
  <si>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</si>
  <si>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</si>
  <si>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</si>
  <si>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</si>
  <si>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</si>
  <si>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</si>
  <si>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</si>
  <si>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</si>
  <si>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</si>
  <si>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</si>
  <si>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</si>
  <si>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</si>
  <si>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</si>
  <si>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</si>
  <si>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</si>
  <si>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</si>
  <si>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</si>
  <si>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</si>
  <si>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</si>
  <si>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</si>
  <si>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</si>
  <si>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fonte: GEP/MTSSS, Relatório Único - Relatório Anual de Formação Contínua (Anexo C).</t>
  </si>
  <si>
    <t>e-mail: gep.dados@gep.mtsss.pt</t>
  </si>
  <si>
    <t xml:space="preserve">fonte: GEP/MTSSS, Inquérito aos Ganhos e Duração de Trabalho.                           </t>
  </si>
  <si>
    <t>gep.dados@gep.mtsss.pt</t>
  </si>
  <si>
    <t>2016</t>
  </si>
  <si>
    <t>52-Vendedores</t>
  </si>
  <si>
    <t>93-Trab.n/qual. i.ext.,const.,i.transf. e transp.</t>
  </si>
  <si>
    <t>91-Trabalhadores de limpeza</t>
  </si>
  <si>
    <t>51-Trab. serviços pessoais</t>
  </si>
  <si>
    <t>81-Operad. instalações fixas e máquinas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</si>
  <si>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</si>
  <si>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</si>
  <si>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</si>
  <si>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</si>
  <si>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</si>
  <si>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</si>
  <si>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</si>
  <si>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</si>
  <si>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65 e + anos</t>
  </si>
  <si>
    <t xml:space="preserve">Abril </t>
  </si>
  <si>
    <t>abril
2016</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</si>
  <si>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</si>
  <si>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</si>
  <si>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</si>
  <si>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</si>
  <si>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</si>
  <si>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</si>
  <si>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</si>
  <si>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</si>
  <si>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</si>
  <si>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</si>
  <si>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</si>
  <si>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</si>
  <si>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</si>
  <si>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</si>
  <si>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</si>
  <si>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</si>
  <si>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</si>
  <si>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</si>
  <si>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</si>
  <si>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</si>
  <si>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</si>
  <si>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</si>
  <si>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</si>
  <si>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</si>
  <si>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</si>
  <si>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</si>
  <si>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</si>
  <si>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</si>
  <si>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</si>
  <si>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</si>
  <si>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</si>
  <si>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</si>
  <si>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</si>
  <si>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</si>
  <si>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</si>
  <si>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</si>
  <si>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</si>
  <si>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</si>
  <si>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</si>
  <si>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</si>
  <si>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</si>
  <si>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</si>
  <si>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</si>
  <si>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</si>
  <si>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</si>
  <si>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</si>
  <si>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</si>
  <si>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</si>
  <si>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</si>
  <si>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</si>
  <si>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</si>
  <si>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Fazendo uma análise por sexo, na Zona Euro,  verifica-se que a Grécia  e os Países Baixos são os países com a maior diferença, entre a taxa de desemprego das mulheres e dos homens.</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</si>
  <si>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</si>
  <si>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</si>
  <si>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</si>
  <si>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</si>
  <si>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</si>
  <si>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</si>
  <si>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</si>
  <si>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</si>
  <si>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</si>
  <si>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</si>
  <si>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</si>
  <si>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</si>
  <si>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acidentes de trabalho  - atividade economica e parte do corpo atingida</t>
  </si>
  <si>
    <t>cabeça</t>
  </si>
  <si>
    <t>pescoço</t>
  </si>
  <si>
    <t>costas</t>
  </si>
  <si>
    <t>tórax</t>
  </si>
  <si>
    <t>extremidad. superiores</t>
  </si>
  <si>
    <t>extremidad. inferiores</t>
  </si>
  <si>
    <t>corpo inteiro</t>
  </si>
  <si>
    <t>outras partes do corpo</t>
  </si>
  <si>
    <t>ignorada</t>
  </si>
  <si>
    <t>20 - Fabric. prod. quím.e fibras sint. ou artific.</t>
  </si>
  <si>
    <t>G. Comércio gros.e ret., repar. veíc. Aut.</t>
  </si>
  <si>
    <t>acidentes de trabalho  - contato e parte do corpo atingida</t>
  </si>
  <si>
    <t>Cabeça, n.e.</t>
  </si>
  <si>
    <t>Contato corr. elétr., temp. sub.perigosa</t>
  </si>
  <si>
    <t>Pescoço, incl.esp.e vert.pescoço</t>
  </si>
  <si>
    <t>Afogamento, soterramento, envolvimento</t>
  </si>
  <si>
    <t>Costas, incl.esp.e vert.costas</t>
  </si>
  <si>
    <t xml:space="preserve">Esmagamento em mov. sobre/contra obj. imóvel </t>
  </si>
  <si>
    <t>Tórax e orgãos torácicos, n.e.</t>
  </si>
  <si>
    <t>Pancada por objeto em movimento, colisão</t>
  </si>
  <si>
    <t>Extremidades superiores</t>
  </si>
  <si>
    <t>Contato c/agente mat.cort., afiado e áspero</t>
  </si>
  <si>
    <t>Extremidades inferiores</t>
  </si>
  <si>
    <t>Entalão, esmagamento, etc.</t>
  </si>
  <si>
    <t>Corpo inteiro e part.múltiplas</t>
  </si>
  <si>
    <t>Constrang.físico do corpo, constrang.psíq.</t>
  </si>
  <si>
    <t>Outra parte do corpo, n.e.</t>
  </si>
  <si>
    <t>Mordedura, pontapé, etc. (animal ou humano)</t>
  </si>
  <si>
    <t>Outro contato - modal. da lesão n/referida</t>
  </si>
  <si>
    <t xml:space="preserve">Mais informação em: </t>
  </si>
  <si>
    <t>remuneração média mensal base  - profissão</t>
  </si>
  <si>
    <t>Bra-gança</t>
  </si>
  <si>
    <t>Coim-bra</t>
  </si>
  <si>
    <t>Porta-legre</t>
  </si>
  <si>
    <t>Santa-rém</t>
  </si>
  <si>
    <t>Viana Castelo</t>
  </si>
  <si>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</si>
  <si>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</si>
  <si>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</si>
  <si>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</si>
  <si>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</si>
  <si>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</si>
  <si>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</si>
  <si>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</si>
  <si>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</si>
  <si>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 xml:space="preserve">Espec. finanças,contab., organização adm., relações públicas e comerciais </t>
  </si>
  <si>
    <t>Especialistas em tecnologias de informação e comunicação (TIC)</t>
  </si>
  <si>
    <t>Especialistas em assuntos jurídicos, sociais, artísticos e culturais</t>
  </si>
  <si>
    <t>Técn. e prof. de nível intermédio</t>
  </si>
  <si>
    <t>Técnicos e profissões das ciências e engenharia,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</si>
  <si>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</si>
  <si>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</si>
  <si>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</si>
  <si>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</si>
  <si>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</si>
  <si>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</si>
  <si>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</si>
  <si>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</si>
  <si>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</si>
  <si>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</si>
  <si>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</si>
  <si>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</si>
  <si>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</si>
  <si>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</si>
  <si>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</si>
  <si>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</si>
  <si>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</si>
  <si>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</si>
  <si>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</si>
  <si>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</si>
  <si>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</si>
  <si>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Trab. qualificados eletricidade e eletrónica</t>
  </si>
  <si>
    <t xml:space="preserve">Trab. da transf. alimentos, madeira, vestuário e outras ind. e artesanato </t>
  </si>
  <si>
    <t>Oper.de inst.e máq.e trab.mont.</t>
  </si>
  <si>
    <t>Operadores de instal.fixas e máq.</t>
  </si>
  <si>
    <t>Trabalhadores da montagem</t>
  </si>
  <si>
    <t>Condut.de veículos e oper.equip.móveis</t>
  </si>
  <si>
    <t>Trabalhadores não qualificados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</si>
  <si>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</si>
  <si>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</si>
  <si>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</si>
  <si>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</si>
  <si>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</si>
  <si>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</si>
  <si>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Trab.sem profissão atribuida</t>
  </si>
  <si>
    <t>Outros trab.sem profissão atribuida</t>
  </si>
  <si>
    <r>
      <t xml:space="preserve">fonte:  GEP/MTSSS, Quadros de Pessoal.           </t>
    </r>
    <r>
      <rPr>
        <sz val="8"/>
        <color theme="7"/>
        <rFont val="Arial"/>
        <family val="2"/>
      </rPr>
      <t xml:space="preserve">Mais informação em:  </t>
    </r>
  </si>
  <si>
    <t>http://www.gep.msess.gov.pt</t>
  </si>
  <si>
    <t>http://www.gep.msess.gov.pt/estatistica/estatisticanp/remuneracao/qp.php</t>
  </si>
  <si>
    <t>2017</t>
  </si>
  <si>
    <t>75-Trab.tr.alim., mad., vest. e out. ind. e artes.</t>
  </si>
  <si>
    <t xml:space="preserve">  Peixe, crustáceos e moluscos</t>
  </si>
  <si>
    <t xml:space="preserve">  Serviços culturais  </t>
  </si>
  <si>
    <t xml:space="preserve">  Combustíveis e lubrificantes para equipamento de transporte pessoal  </t>
  </si>
  <si>
    <t xml:space="preserve">  Bebidas espirituosas  </t>
  </si>
  <si>
    <t xml:space="preserve">  Outros serviços relacionados com a habitação</t>
  </si>
  <si>
    <t xml:space="preserve">  Transportes aéreos de passageiros  </t>
  </si>
  <si>
    <t xml:space="preserve">  Artigos de vestuário  </t>
  </si>
  <si>
    <t xml:space="preserve">  Calçado  </t>
  </si>
  <si>
    <t xml:space="preserve">  Outros artigos e acessórios de vestuário  </t>
  </si>
  <si>
    <t xml:space="preserve">  Férias organizadas  </t>
  </si>
  <si>
    <t xml:space="preserve">         … em janeiro 2017</t>
  </si>
  <si>
    <t>notas: dados sujeitos a atualizações; situação da base de dados em 1/fevereiro/2017.</t>
  </si>
  <si>
    <t>notas: dados sujeitos a atualizações; situação da base de dados a 31/janeiro/2017</t>
  </si>
  <si>
    <t>notas: dados sujeitos a atualizações; situação da base de dados 1/fevereiro/2017.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</si>
  <si>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</si>
  <si>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</si>
  <si>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</si>
  <si>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</si>
  <si>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</si>
  <si>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</si>
  <si>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</si>
  <si>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</si>
  <si>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</si>
  <si>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</si>
  <si>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</si>
  <si>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2014</t>
  </si>
  <si>
    <t>4.º trimestre</t>
  </si>
  <si>
    <t>1.º trimestre</t>
  </si>
  <si>
    <t>2.º trimestre</t>
  </si>
  <si>
    <t>3.º trimestre</t>
  </si>
  <si>
    <t>Em Portugal a taxa de desemprego (10,2 %) registou uma variação de -0,3 p.p., relativamente ao mês homólogo.</t>
  </si>
  <si>
    <t xml:space="preserve">República Checa (3,4 %), Alemanha (3,8 %) e Hungria (4,3 %) apresentam as taxas de desemprego mais baixas; a Grécia (23 %) e a Espanha (18,2 %) são os estados membros com valores  mais elevados. </t>
  </si>
  <si>
    <t>A taxa de desemprego para o grupo etário &lt;25 anos apresenta o valor mais baixo na Alemanha (6,5 %), registando o valor mais elevado na Grécia (45,7 %). Em Portugal,   regista-se   o  valor  de 25,7 %.</t>
  </si>
  <si>
    <t>nota: Hungria - novembro de 2016;  Croácia (&lt; 25 anos), Chipre (&lt; 25 anos) e Eslovénia (&lt; 25 anos) - dezembro de 2016.             : valor não disponível.       
nota2: página  atualizada em 3/3/2017.</t>
  </si>
  <si>
    <t>Em janeiro  de 2017, a taxa de desemprego na Zona Euro manteve-se inalterada nos 9,6 % face ao mês anterior (era 10,4 % em janeiro de 2016).</t>
  </si>
  <si>
    <t>(1)</t>
  </si>
  <si>
    <t>(1) actualização excecional em 03/03/2017 (pg. 5 e 21)</t>
  </si>
  <si>
    <t>janeiro  de 2017</t>
  </si>
  <si>
    <t>:</t>
  </si>
  <si>
    <t>fonte:  Eurostat, dados extraídos em 02/03/2017.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</si>
</sst>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
  </numFmts>
  <fonts count="14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8"/>
      <color theme="7"/>
      <name val="Arial"/>
      <family val="2"/>
    </font>
    <font>
      <b/>
      <sz val="10"/>
      <color rgb="FF333333"/>
      <name val="Arial"/>
      <family val="2"/>
    </font>
    <font>
      <b/>
      <sz val="9"/>
      <color rgb="FF333333"/>
      <name val="Arial"/>
      <family val="2"/>
    </font>
    <font>
      <b/>
      <sz val="9"/>
      <color theme="7"/>
      <name val="Arial"/>
      <family val="2"/>
    </font>
    <font>
      <u/>
      <sz val="8"/>
      <color theme="7"/>
      <name val="Arial"/>
      <family val="2"/>
    </font>
    <font>
      <sz val="9"/>
      <color rgb="FF333333"/>
      <name val="Arial"/>
      <family val="2"/>
    </font>
    <font>
      <b/>
      <vertAlign val="superscript"/>
      <sz val="10"/>
      <color rgb="FF333333"/>
      <name val="Arial"/>
      <family val="2"/>
    </font>
    <font>
      <vertAlign val="superscript"/>
      <sz val="8"/>
      <color indexed="17"/>
      <name val="Arial"/>
      <family val="2"/>
    </font>
    <font>
      <sz val="7"/>
      <color indexed="20"/>
      <name val="Arial"/>
      <family val="2"/>
    </font>
    <font>
      <b/>
      <sz val="10"/>
      <color theme="9" tint="-0.499984740745262"/>
      <name val="Arial"/>
      <family val="2"/>
    </font>
    <font>
      <b/>
      <sz val="10"/>
      <color theme="9" tint="-0.749992370372631"/>
      <name val="Arial"/>
      <family val="2"/>
    </font>
    <font>
      <b/>
      <sz val="7"/>
      <color theme="9" tint="-0.499984740745262"/>
      <name val="Arial"/>
      <family val="2"/>
    </font>
    <font>
      <b/>
      <sz val="9"/>
      <color rgb="FFCC0000"/>
      <name val="Arial"/>
      <family val="2"/>
    </font>
    <font>
      <sz val="8"/>
      <color indexed="8"/>
      <name val="Arial"/>
      <family val="2"/>
    </font>
    <font>
      <b/>
      <sz val="9"/>
      <color indexed="20"/>
      <name val="Arial"/>
      <family val="2"/>
    </font>
    <font>
      <sz val="6"/>
      <color indexed="63"/>
      <name val="Small Fonts"/>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top style="dashed">
        <color theme="0" tint="-0.24994659260841701"/>
      </top>
      <bottom style="dashed">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right style="dashed">
        <color theme="0" tint="-0.24994659260841701"/>
      </right>
      <top style="thin">
        <color theme="0" tint="-0.24994659260841701"/>
      </top>
      <bottom style="thin">
        <color theme="0" tint="-0.24994659260841701"/>
      </bottom>
      <diagonal/>
    </border>
    <border>
      <left/>
      <right style="dashed">
        <color theme="0" tint="-0.24994659260841701"/>
      </right>
      <top/>
      <bottom style="thin">
        <color indexed="22"/>
      </bottom>
      <diagonal/>
    </border>
    <border>
      <left style="dashed">
        <color theme="0" tint="-0.24994659260841701"/>
      </left>
      <right/>
      <top style="thin">
        <color theme="0" tint="-0.24994659260841701"/>
      </top>
      <bottom style="thin">
        <color indexed="22"/>
      </bottom>
      <diagonal/>
    </border>
  </borders>
  <cellStyleXfs count="308">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cellStyleXfs>
  <cellXfs count="1706">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3"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44" fillId="0" borderId="0" xfId="51" applyFont="1" applyAlignment="1">
      <alignment horizontal="left"/>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5" borderId="0" xfId="40" applyNumberFormat="1" applyFont="1" applyFill="1" applyBorder="1" applyAlignment="1">
      <alignment horizontal="right" wrapText="1"/>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164" fontId="19" fillId="25" borderId="0" xfId="40" applyNumberFormat="1" applyFont="1" applyFill="1" applyBorder="1" applyAlignment="1">
      <alignment horizontal="right" vertical="center" wrapText="1"/>
    </xf>
    <xf numFmtId="164" fontId="19" fillId="26" borderId="0" xfId="40" applyNumberFormat="1" applyFont="1" applyFill="1" applyBorder="1" applyAlignment="1">
      <alignment horizontal="right" vertical="center" wrapText="1"/>
    </xf>
    <xf numFmtId="0" fontId="14" fillId="24" borderId="0" xfId="40" applyFont="1" applyFill="1" applyBorder="1" applyAlignment="1">
      <alignment horizontal="justify" vertical="center"/>
    </xf>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5" borderId="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12"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2" fillId="26" borderId="0" xfId="0" applyFont="1" applyFill="1" applyBorder="1"/>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60" fillId="0" borderId="0" xfId="51" applyFont="1" applyAlignment="1">
      <alignment horizontal="left"/>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horizontal="right"/>
    </xf>
    <xf numFmtId="0" fontId="14" fillId="25" borderId="11" xfId="0" applyFont="1" applyFill="1" applyBorder="1" applyAlignment="1">
      <alignment horizontal="center"/>
    </xf>
    <xf numFmtId="0" fontId="73" fillId="25" borderId="0" xfId="0" applyFont="1" applyFill="1" applyBorder="1" applyAlignment="1">
      <alignment horizontal="left"/>
    </xf>
    <xf numFmtId="0" fontId="19" fillId="25" borderId="0" xfId="0" applyFont="1" applyFill="1" applyBorder="1" applyAlignment="1">
      <alignment vertical="top"/>
    </xf>
    <xf numFmtId="0" fontId="8" fillId="25" borderId="0" xfId="0" applyFont="1" applyFill="1" applyBorder="1"/>
    <xf numFmtId="0" fontId="15" fillId="25" borderId="0" xfId="0" applyFont="1" applyFill="1" applyBorder="1" applyAlignment="1">
      <alignment horizontal="right"/>
    </xf>
    <xf numFmtId="0" fontId="12" fillId="25" borderId="0" xfId="70" applyFont="1" applyFill="1" applyBorder="1" applyAlignment="1">
      <alignment horizontal="left"/>
    </xf>
    <xf numFmtId="0" fontId="13" fillId="25" borderId="0" xfId="0" applyFont="1" applyFill="1" applyBorder="1"/>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6"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0" fontId="14" fillId="0" borderId="11" xfId="0" applyFont="1" applyFill="1" applyBorder="1" applyAlignment="1">
      <alignment horizontal="center"/>
    </xf>
    <xf numFmtId="164" fontId="5" fillId="0" borderId="0" xfId="70" applyNumberFormat="1" applyFill="1"/>
    <xf numFmtId="165" fontId="5" fillId="0" borderId="0" xfId="70" applyNumberFormat="1" applyFill="1" applyAlignment="1">
      <alignment vertical="center"/>
    </xf>
    <xf numFmtId="0" fontId="59" fillId="0" borderId="0" xfId="70" applyFont="1" applyFill="1"/>
    <xf numFmtId="166" fontId="5" fillId="0" borderId="0" xfId="70" applyNumberFormat="1" applyFill="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167" fontId="44" fillId="0" borderId="0" xfId="51" applyNumberFormat="1" applyFont="1" applyAlignment="1">
      <alignment horizontal="right"/>
    </xf>
    <xf numFmtId="0" fontId="44" fillId="25" borderId="0" xfId="70" applyFont="1" applyFill="1" applyProtection="1">
      <protection locked="0"/>
    </xf>
    <xf numFmtId="0" fontId="14" fillId="26" borderId="62"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3"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3"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3" xfId="0" applyNumberFormat="1" applyFont="1" applyFill="1" applyBorder="1" applyAlignment="1">
      <alignment horizontal="center"/>
    </xf>
    <xf numFmtId="3" fontId="73" fillId="25" borderId="0" xfId="62" applyNumberFormat="1" applyFont="1" applyFill="1" applyBorder="1" applyAlignment="1"/>
    <xf numFmtId="1" fontId="14" fillId="25" borderId="63"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4" xfId="62" applyFont="1" applyFill="1" applyBorder="1" applyAlignment="1">
      <alignment vertical="top"/>
    </xf>
    <xf numFmtId="0" fontId="78" fillId="26" borderId="65"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3"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73" fillId="25" borderId="0" xfId="70" applyFont="1" applyFill="1" applyBorder="1" applyAlignment="1">
      <alignment horizontal="left"/>
    </xf>
    <xf numFmtId="0" fontId="15" fillId="25" borderId="0" xfId="70" applyNumberFormat="1" applyFont="1" applyFill="1" applyBorder="1" applyAlignment="1">
      <alignment horizontal="righ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167" fontId="16" fillId="0" borderId="0" xfId="51" applyNumberFormat="1" applyFont="1"/>
    <xf numFmtId="165" fontId="8" fillId="0" borderId="0" xfId="51" applyNumberFormat="1" applyFont="1" applyAlignment="1">
      <alignment horizontal="right"/>
    </xf>
    <xf numFmtId="165" fontId="9" fillId="0" borderId="0" xfId="51" applyNumberFormat="1" applyFont="1" applyAlignment="1">
      <alignment horizontal="righ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0" fontId="19" fillId="24" borderId="0" xfId="40" applyFont="1" applyFill="1" applyBorder="1" applyAlignment="1" applyProtection="1">
      <alignment horizontal="left"/>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8" fillId="25" borderId="0" xfId="0" applyFont="1" applyFill="1" applyBorder="1"/>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68" xfId="62" applyFont="1" applyFill="1" applyBorder="1" applyAlignment="1">
      <alignment horizontal="center"/>
    </xf>
    <xf numFmtId="167" fontId="15" fillId="27" borderId="68"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center" wrapText="1"/>
    </xf>
    <xf numFmtId="165" fontId="73" fillId="27" borderId="69" xfId="58" applyNumberFormat="1" applyFont="1" applyFill="1" applyBorder="1" applyAlignment="1">
      <alignment horizontal="right" wrapText="1" indent="1"/>
    </xf>
    <xf numFmtId="165" fontId="15" fillId="27" borderId="69" xfId="40" applyNumberFormat="1" applyFont="1" applyFill="1" applyBorder="1" applyAlignment="1">
      <alignment horizontal="right" wrapText="1" indent="1"/>
    </xf>
    <xf numFmtId="2" fontId="15" fillId="27" borderId="69" xfId="40" applyNumberFormat="1" applyFont="1" applyFill="1" applyBorder="1" applyAlignment="1">
      <alignment horizontal="right" wrapText="1" indent="1"/>
    </xf>
    <xf numFmtId="167" fontId="73" fillId="27" borderId="68" xfId="40" applyNumberFormat="1" applyFont="1" applyFill="1" applyBorder="1" applyAlignment="1">
      <alignment horizontal="right" wrapText="1" indent="1"/>
    </xf>
    <xf numFmtId="1" fontId="70" fillId="0" borderId="0" xfId="70" applyNumberFormat="1" applyFont="1"/>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0" fontId="92" fillId="32" borderId="0" xfId="62" applyFont="1" applyFill="1" applyBorder="1" applyAlignment="1">
      <alignment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165" fontId="5" fillId="0" borderId="0" xfId="70" applyNumberFormat="1" applyAlignment="1"/>
    <xf numFmtId="0" fontId="14" fillId="25" borderId="49" xfId="70" applyFont="1" applyFill="1" applyBorder="1" applyAlignment="1">
      <alignment horizontal="center" vertical="center" wrapText="1"/>
    </xf>
    <xf numFmtId="0" fontId="14" fillId="25" borderId="73"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6" fillId="0" borderId="0" xfId="70" applyFont="1" applyFill="1" applyAlignment="1">
      <alignment vertical="center"/>
    </xf>
    <xf numFmtId="0" fontId="11" fillId="26" borderId="0" xfId="70" applyFont="1" applyFill="1" applyBorder="1" applyAlignment="1">
      <alignment horizontal="right" vertical="center"/>
    </xf>
    <xf numFmtId="0" fontId="6" fillId="0" borderId="0" xfId="70" applyFont="1" applyFill="1" applyAlignment="1">
      <alignment vertical="top"/>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8" fillId="0" borderId="0" xfId="70" applyFont="1" applyFill="1" applyBorder="1"/>
    <xf numFmtId="0" fontId="59" fillId="0" borderId="0" xfId="70" applyFont="1" applyFill="1" applyAlignment="1"/>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5" fillId="0" borderId="0" xfId="70" applyNumberFormat="1" applyFill="1"/>
    <xf numFmtId="0" fontId="19"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2" fontId="73" fillId="24" borderId="0" xfId="40" applyNumberFormat="1" applyFont="1" applyFill="1" applyBorder="1" applyAlignment="1">
      <alignment horizontal="center" vertical="center" wrapText="1"/>
    </xf>
    <xf numFmtId="165" fontId="48" fillId="0" borderId="0" xfId="0" applyNumberFormat="1" applyFont="1" applyFill="1"/>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69" xfId="220" applyNumberFormat="1" applyFont="1" applyFill="1" applyBorder="1" applyAlignment="1">
      <alignment horizontal="right" wrapText="1" indent="1"/>
    </xf>
    <xf numFmtId="167" fontId="5" fillId="0" borderId="0" xfId="62" applyNumberForma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24" fillId="0" borderId="0" xfId="0" applyFont="1"/>
    <xf numFmtId="178" fontId="0" fillId="0" borderId="0" xfId="51" applyNumberFormat="1" applyFont="1"/>
    <xf numFmtId="0" fontId="14" fillId="26" borderId="13" xfId="62" applyFont="1" applyFill="1" applyBorder="1" applyAlignment="1">
      <alignment horizontal="center" vertical="center"/>
    </xf>
    <xf numFmtId="49" fontId="53" fillId="27" borderId="0" xfId="40" applyNumberFormat="1" applyFont="1" applyFill="1" applyBorder="1" applyAlignment="1">
      <alignment horizontal="center" vertical="center" readingOrder="1"/>
    </xf>
    <xf numFmtId="0" fontId="14" fillId="25" borderId="58" xfId="0" applyFont="1" applyFill="1" applyBorder="1" applyAlignment="1">
      <alignment horizontal="center"/>
    </xf>
    <xf numFmtId="49" fontId="15" fillId="25" borderId="0" xfId="62" applyNumberFormat="1" applyFont="1" applyFill="1" applyBorder="1" applyAlignment="1">
      <alignment horizontal="right"/>
    </xf>
    <xf numFmtId="0" fontId="15" fillId="0" borderId="0" xfId="63" applyFont="1" applyBorder="1" applyAlignment="1">
      <alignment horizontal="right" vertical="center" wrapText="1"/>
    </xf>
    <xf numFmtId="0" fontId="9" fillId="25" borderId="19" xfId="63" applyFont="1" applyFill="1" applyBorder="1" applyAlignment="1"/>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12" fillId="25" borderId="0" xfId="63" applyFont="1" applyFill="1" applyBorder="1" applyAlignment="1">
      <alignment horizontal="left" vertical="top" wrapText="1"/>
    </xf>
    <xf numFmtId="0" fontId="84" fillId="25" borderId="0" xfId="63" applyFont="1" applyFill="1" applyBorder="1" applyAlignment="1">
      <alignment horizontal="left" vertical="top" wrapText="1"/>
    </xf>
    <xf numFmtId="0" fontId="32" fillId="25" borderId="0" xfId="63" applyFont="1" applyFill="1" applyBorder="1" applyAlignment="1"/>
    <xf numFmtId="0" fontId="129" fillId="25" borderId="0" xfId="68" applyFont="1" applyFill="1" applyBorder="1" applyAlignment="1" applyProtection="1"/>
    <xf numFmtId="0" fontId="118" fillId="24" borderId="0" xfId="40" applyFont="1" applyFill="1" applyBorder="1" applyAlignment="1">
      <alignment horizontal="left" vertical="center" indent="1"/>
    </xf>
    <xf numFmtId="0" fontId="41" fillId="25" borderId="0" xfId="62" applyFont="1" applyFill="1" applyBorder="1"/>
    <xf numFmtId="3" fontId="41" fillId="26" borderId="0" xfId="70" applyNumberFormat="1" applyFont="1" applyFill="1" applyBorder="1" applyAlignment="1">
      <alignment horizontal="right"/>
    </xf>
    <xf numFmtId="3" fontId="41" fillId="27" borderId="0" xfId="40" applyNumberFormat="1" applyFont="1" applyFill="1" applyBorder="1" applyAlignment="1">
      <alignment horizontal="right" wrapText="1"/>
    </xf>
    <xf numFmtId="4" fontId="41" fillId="26" borderId="0" xfId="70" applyNumberFormat="1" applyFont="1" applyFill="1" applyBorder="1" applyAlignment="1">
      <alignment horizontal="right"/>
    </xf>
    <xf numFmtId="0" fontId="127" fillId="26" borderId="0" xfId="70" applyFont="1" applyFill="1" applyBorder="1" applyAlignment="1">
      <alignment horizontal="left"/>
    </xf>
    <xf numFmtId="0" fontId="118" fillId="24" borderId="0" xfId="40" applyFont="1" applyFill="1" applyBorder="1" applyAlignment="1">
      <alignment horizontal="left" indent="1"/>
    </xf>
    <xf numFmtId="0" fontId="130" fillId="25" borderId="19" xfId="70" applyFont="1" applyFill="1" applyBorder="1"/>
    <xf numFmtId="0" fontId="119" fillId="27" borderId="0" xfId="40" applyFont="1" applyFill="1" applyBorder="1" applyAlignment="1"/>
    <xf numFmtId="0" fontId="41" fillId="0" borderId="0" xfId="70" applyFont="1"/>
    <xf numFmtId="0" fontId="51"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1" fillId="25" borderId="0" xfId="70" applyFont="1" applyFill="1" applyBorder="1" applyAlignment="1">
      <alignment horizontal="left" indent="2"/>
    </xf>
    <xf numFmtId="3" fontId="41"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1"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0" fontId="14" fillId="25" borderId="12" xfId="62" applyFont="1" applyFill="1" applyBorder="1" applyAlignment="1">
      <alignment horizontal="center"/>
    </xf>
    <xf numFmtId="0" fontId="14" fillId="25" borderId="12" xfId="0" applyFont="1" applyFill="1" applyBorder="1" applyAlignment="1">
      <alignment horizontal="center"/>
    </xf>
    <xf numFmtId="0" fontId="5" fillId="25" borderId="0" xfId="227" applyFill="1" applyBorder="1" applyProtection="1"/>
    <xf numFmtId="0" fontId="5" fillId="25" borderId="18" xfId="227" applyFill="1" applyBorder="1" applyProtection="1"/>
    <xf numFmtId="0" fontId="16" fillId="25" borderId="18" xfId="227" applyFont="1" applyFill="1" applyBorder="1" applyAlignment="1" applyProtection="1">
      <alignment horizontal="left"/>
    </xf>
    <xf numFmtId="0" fontId="5" fillId="26" borderId="0" xfId="227" applyFill="1" applyBorder="1" applyProtection="1"/>
    <xf numFmtId="0" fontId="5" fillId="25" borderId="0" xfId="227" applyFill="1" applyProtection="1"/>
    <xf numFmtId="0" fontId="5" fillId="0" borderId="0" xfId="227" applyProtection="1">
      <protection locked="0"/>
    </xf>
    <xf numFmtId="0" fontId="5" fillId="25" borderId="22" xfId="227" applyFill="1" applyBorder="1" applyProtection="1"/>
    <xf numFmtId="0" fontId="5" fillId="25" borderId="20" xfId="227" applyFill="1" applyBorder="1" applyProtection="1"/>
    <xf numFmtId="0" fontId="5" fillId="0" borderId="0" xfId="227" applyBorder="1" applyProtection="1"/>
    <xf numFmtId="0" fontId="63" fillId="25" borderId="0" xfId="227" applyFont="1" applyFill="1" applyBorder="1" applyProtection="1"/>
    <xf numFmtId="0" fontId="5" fillId="25" borderId="0" xfId="227" applyFill="1" applyAlignment="1" applyProtection="1">
      <alignment vertical="center"/>
    </xf>
    <xf numFmtId="0" fontId="5" fillId="25" borderId="20" xfId="227" applyFill="1" applyBorder="1" applyAlignment="1" applyProtection="1">
      <alignment vertical="center"/>
    </xf>
    <xf numFmtId="0" fontId="5" fillId="0" borderId="0" xfId="227" applyAlignment="1" applyProtection="1">
      <alignment vertical="center"/>
      <protection locked="0"/>
    </xf>
    <xf numFmtId="0" fontId="16" fillId="25" borderId="20" xfId="227" applyFont="1" applyFill="1" applyBorder="1" applyProtection="1"/>
    <xf numFmtId="0" fontId="14" fillId="25" borderId="0" xfId="227" applyFont="1" applyFill="1" applyBorder="1" applyAlignment="1" applyProtection="1">
      <alignment horizontal="center" vertical="center"/>
    </xf>
    <xf numFmtId="0" fontId="14" fillId="25" borderId="13" xfId="227" applyFont="1" applyFill="1" applyBorder="1" applyAlignment="1" applyProtection="1">
      <alignment horizontal="right" vertical="center"/>
    </xf>
    <xf numFmtId="0" fontId="14" fillId="25" borderId="13" xfId="227" applyFont="1" applyFill="1" applyBorder="1" applyAlignment="1" applyProtection="1">
      <alignment horizontal="center" vertical="center"/>
    </xf>
    <xf numFmtId="0" fontId="14" fillId="25" borderId="13" xfId="227" applyFont="1" applyFill="1" applyBorder="1" applyAlignment="1" applyProtection="1">
      <alignment vertical="center"/>
    </xf>
    <xf numFmtId="0" fontId="14" fillId="25" borderId="13" xfId="227" applyFont="1" applyFill="1" applyBorder="1" applyAlignment="1" applyProtection="1">
      <alignment horizontal="center"/>
    </xf>
    <xf numFmtId="0" fontId="14" fillId="25" borderId="13" xfId="227" applyFont="1" applyFill="1" applyBorder="1" applyAlignment="1" applyProtection="1">
      <alignment horizontal="right"/>
    </xf>
    <xf numFmtId="0" fontId="14" fillId="25" borderId="13" xfId="227" applyFont="1" applyFill="1" applyBorder="1" applyAlignment="1" applyProtection="1"/>
    <xf numFmtId="0" fontId="13" fillId="25" borderId="0" xfId="227" applyFont="1" applyFill="1" applyBorder="1" applyProtection="1"/>
    <xf numFmtId="0" fontId="59" fillId="25" borderId="0" xfId="227" applyFont="1" applyFill="1" applyProtection="1"/>
    <xf numFmtId="0" fontId="59" fillId="25" borderId="20" xfId="227" applyFont="1" applyFill="1" applyBorder="1" applyProtection="1"/>
    <xf numFmtId="0" fontId="59" fillId="0" borderId="0" xfId="227" applyFont="1" applyProtection="1">
      <protection locked="0"/>
    </xf>
    <xf numFmtId="0" fontId="16" fillId="25" borderId="0" xfId="227" applyFont="1" applyFill="1" applyBorder="1" applyProtection="1"/>
    <xf numFmtId="0" fontId="8" fillId="25" borderId="0" xfId="227" applyFont="1" applyFill="1" applyBorder="1" applyProtection="1"/>
    <xf numFmtId="0" fontId="16" fillId="0" borderId="0" xfId="227" applyFont="1" applyBorder="1" applyProtection="1"/>
    <xf numFmtId="0" fontId="62" fillId="25" borderId="0" xfId="227" applyFont="1" applyFill="1" applyBorder="1" applyProtection="1"/>
    <xf numFmtId="0" fontId="60" fillId="25" borderId="0" xfId="227" applyFont="1" applyFill="1" applyProtection="1"/>
    <xf numFmtId="0" fontId="66" fillId="25" borderId="0" xfId="227" applyFont="1" applyFill="1" applyBorder="1" applyProtection="1"/>
    <xf numFmtId="0" fontId="60" fillId="0" borderId="0" xfId="227" applyFont="1" applyProtection="1">
      <protection locked="0"/>
    </xf>
    <xf numFmtId="0" fontId="19" fillId="0" borderId="0" xfId="227" applyFont="1" applyBorder="1" applyAlignment="1" applyProtection="1"/>
    <xf numFmtId="0" fontId="5" fillId="25" borderId="0" xfId="227" applyFill="1" applyBorder="1" applyAlignment="1" applyProtection="1">
      <alignment vertical="center"/>
    </xf>
    <xf numFmtId="0" fontId="44" fillId="25" borderId="0" xfId="227" applyFont="1" applyFill="1" applyProtection="1"/>
    <xf numFmtId="0" fontId="44" fillId="25" borderId="20" xfId="227" applyFont="1" applyFill="1" applyBorder="1" applyProtection="1"/>
    <xf numFmtId="0" fontId="9" fillId="25" borderId="0" xfId="227" applyFont="1" applyFill="1" applyBorder="1" applyProtection="1"/>
    <xf numFmtId="0" fontId="44" fillId="0" borderId="0" xfId="227" applyFont="1" applyProtection="1">
      <protection locked="0"/>
    </xf>
    <xf numFmtId="167" fontId="15" fillId="26" borderId="0" xfId="227" applyNumberFormat="1" applyFont="1" applyFill="1" applyBorder="1" applyAlignment="1" applyProtection="1">
      <alignment horizontal="right"/>
      <protection locked="0"/>
    </xf>
    <xf numFmtId="0" fontId="32" fillId="25" borderId="0" xfId="227" applyFont="1" applyFill="1" applyBorder="1" applyProtection="1"/>
    <xf numFmtId="0" fontId="79" fillId="25" borderId="0" xfId="227" applyFont="1" applyFill="1" applyBorder="1" applyAlignment="1" applyProtection="1">
      <alignment horizontal="left" vertical="center"/>
    </xf>
    <xf numFmtId="1" fontId="15" fillId="25" borderId="0" xfId="227" applyNumberFormat="1" applyFont="1" applyFill="1" applyBorder="1" applyAlignment="1" applyProtection="1">
      <alignment horizontal="center"/>
    </xf>
    <xf numFmtId="3" fontId="15" fillId="25" borderId="0" xfId="227" applyNumberFormat="1" applyFont="1" applyFill="1" applyBorder="1" applyAlignment="1" applyProtection="1">
      <alignment horizontal="center"/>
    </xf>
    <xf numFmtId="0" fontId="12" fillId="25" borderId="22" xfId="227" applyFont="1" applyFill="1" applyBorder="1" applyAlignment="1" applyProtection="1">
      <alignment horizontal="left"/>
    </xf>
    <xf numFmtId="0" fontId="19" fillId="25" borderId="22" xfId="227" applyFont="1" applyFill="1" applyBorder="1" applyProtection="1"/>
    <xf numFmtId="0" fontId="44" fillId="25" borderId="22" xfId="227" applyFont="1" applyFill="1" applyBorder="1" applyAlignment="1" applyProtection="1">
      <alignment horizontal="left"/>
    </xf>
    <xf numFmtId="0" fontId="5" fillId="25" borderId="21" xfId="227" applyFill="1" applyBorder="1" applyProtection="1"/>
    <xf numFmtId="0" fontId="5" fillId="25" borderId="19" xfId="227" applyFill="1" applyBorder="1" applyProtection="1"/>
    <xf numFmtId="0" fontId="14" fillId="25" borderId="0" xfId="227" applyFont="1" applyFill="1" applyBorder="1" applyAlignment="1" applyProtection="1">
      <alignment horizontal="center"/>
    </xf>
    <xf numFmtId="0" fontId="5" fillId="25" borderId="0" xfId="227" applyFill="1" applyBorder="1" applyAlignment="1" applyProtection="1">
      <alignment vertical="justify"/>
    </xf>
    <xf numFmtId="0" fontId="8" fillId="25" borderId="19" xfId="227" applyFont="1" applyFill="1" applyBorder="1" applyProtection="1"/>
    <xf numFmtId="0" fontId="61" fillId="25" borderId="0" xfId="227" applyFont="1" applyFill="1" applyBorder="1" applyProtection="1"/>
    <xf numFmtId="0" fontId="62" fillId="25" borderId="19" xfId="227" applyFont="1" applyFill="1" applyBorder="1" applyProtection="1"/>
    <xf numFmtId="0" fontId="6" fillId="25" borderId="0" xfId="227" applyFont="1" applyFill="1" applyBorder="1" applyProtection="1"/>
    <xf numFmtId="0" fontId="16" fillId="25" borderId="0" xfId="227" applyFont="1" applyFill="1" applyProtection="1"/>
    <xf numFmtId="0" fontId="15" fillId="25" borderId="0" xfId="227" applyFont="1" applyFill="1" applyBorder="1" applyProtection="1"/>
    <xf numFmtId="0" fontId="13" fillId="25" borderId="19" xfId="227" applyFont="1" applyFill="1" applyBorder="1" applyProtection="1"/>
    <xf numFmtId="0" fontId="16" fillId="0" borderId="0" xfId="227" applyFont="1" applyProtection="1">
      <protection locked="0"/>
    </xf>
    <xf numFmtId="0" fontId="14" fillId="25" borderId="0" xfId="227" applyFont="1" applyFill="1" applyBorder="1" applyAlignment="1" applyProtection="1">
      <alignment horizontal="left"/>
    </xf>
    <xf numFmtId="0" fontId="9" fillId="25" borderId="19" xfId="227" applyFont="1" applyFill="1" applyBorder="1" applyProtection="1"/>
    <xf numFmtId="165" fontId="15" fillId="25" borderId="0" xfId="227" applyNumberFormat="1" applyFont="1" applyFill="1" applyBorder="1" applyAlignment="1" applyProtection="1">
      <alignment horizontal="center"/>
    </xf>
    <xf numFmtId="165" fontId="6" fillId="25" borderId="0" xfId="227" applyNumberFormat="1" applyFont="1" applyFill="1" applyBorder="1" applyAlignment="1" applyProtection="1">
      <alignment horizontal="center"/>
    </xf>
    <xf numFmtId="0" fontId="59" fillId="25" borderId="0" xfId="227" applyFont="1" applyFill="1" applyBorder="1" applyProtection="1"/>
    <xf numFmtId="167" fontId="73" fillId="26" borderId="0" xfId="227" applyNumberFormat="1" applyFont="1" applyFill="1" applyBorder="1" applyAlignment="1" applyProtection="1">
      <alignment horizontal="right"/>
    </xf>
    <xf numFmtId="167" fontId="14" fillId="26" borderId="0" xfId="227" applyNumberFormat="1" applyFont="1" applyFill="1" applyBorder="1" applyAlignment="1" applyProtection="1">
      <alignment horizontal="right"/>
    </xf>
    <xf numFmtId="167" fontId="15" fillId="26" borderId="0" xfId="227" applyNumberFormat="1" applyFont="1" applyFill="1" applyBorder="1" applyAlignment="1" applyProtection="1">
      <alignment horizontal="right"/>
    </xf>
    <xf numFmtId="169" fontId="58"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19" fillId="25" borderId="0" xfId="227" applyNumberFormat="1" applyFont="1" applyFill="1" applyBorder="1" applyAlignment="1" applyProtection="1">
      <alignment horizontal="right"/>
    </xf>
    <xf numFmtId="0" fontId="44" fillId="25" borderId="0" xfId="227" applyFont="1" applyFill="1" applyBorder="1" applyProtection="1"/>
    <xf numFmtId="0" fontId="17" fillId="30" borderId="19" xfId="227" applyFont="1" applyFill="1" applyBorder="1" applyAlignment="1" applyProtection="1">
      <alignment horizontal="center" vertical="center"/>
    </xf>
    <xf numFmtId="0" fontId="5" fillId="0" borderId="0" xfId="227" applyProtection="1"/>
    <xf numFmtId="0" fontId="12" fillId="25" borderId="23" xfId="227" applyFont="1" applyFill="1" applyBorder="1" applyAlignment="1" applyProtection="1">
      <alignment horizontal="left"/>
    </xf>
    <xf numFmtId="0" fontId="12" fillId="25" borderId="20" xfId="227" applyFont="1" applyFill="1" applyBorder="1" applyAlignment="1" applyProtection="1">
      <alignment horizontal="left"/>
    </xf>
    <xf numFmtId="0" fontId="19" fillId="0" borderId="0" xfId="227" applyFont="1" applyBorder="1" applyAlignment="1" applyProtection="1">
      <alignment vertical="center"/>
    </xf>
    <xf numFmtId="0" fontId="12" fillId="25" borderId="0" xfId="227" applyFont="1" applyFill="1" applyBorder="1" applyAlignment="1" applyProtection="1">
      <alignment horizontal="left"/>
    </xf>
    <xf numFmtId="0" fontId="44" fillId="25" borderId="0" xfId="227" applyFont="1" applyFill="1" applyBorder="1" applyAlignment="1" applyProtection="1">
      <alignment horizontal="left"/>
    </xf>
    <xf numFmtId="0" fontId="5" fillId="25" borderId="0" xfId="227" applyFill="1" applyBorder="1" applyAlignment="1" applyProtection="1"/>
    <xf numFmtId="0" fontId="14" fillId="25" borderId="0" xfId="227" applyFont="1" applyFill="1" applyBorder="1" applyAlignment="1" applyProtection="1">
      <alignment horizontal="center" vertical="distributed"/>
    </xf>
    <xf numFmtId="0" fontId="26" fillId="25" borderId="0" xfId="227" applyFont="1" applyFill="1" applyProtection="1"/>
    <xf numFmtId="0" fontId="26" fillId="25" borderId="20" xfId="227" applyFont="1" applyFill="1" applyBorder="1" applyProtection="1"/>
    <xf numFmtId="0" fontId="26" fillId="25" borderId="0" xfId="227" applyFont="1" applyFill="1" applyBorder="1" applyProtection="1"/>
    <xf numFmtId="0" fontId="26" fillId="0" borderId="0" xfId="227" applyFont="1" applyProtection="1">
      <protection locked="0"/>
    </xf>
    <xf numFmtId="0" fontId="24" fillId="25" borderId="0" xfId="227" applyFont="1" applyFill="1" applyProtection="1"/>
    <xf numFmtId="0" fontId="24" fillId="0" borderId="0" xfId="227" applyFont="1" applyProtection="1">
      <protection locked="0"/>
    </xf>
    <xf numFmtId="0" fontId="24" fillId="25" borderId="20" xfId="227" applyFont="1" applyFill="1" applyBorder="1" applyProtection="1"/>
    <xf numFmtId="0" fontId="58" fillId="25" borderId="0" xfId="227" applyFont="1" applyFill="1" applyBorder="1" applyAlignment="1" applyProtection="1">
      <alignment horizontal="left"/>
    </xf>
    <xf numFmtId="0" fontId="27" fillId="25" borderId="20" xfId="227" applyFont="1" applyFill="1" applyBorder="1" applyProtection="1"/>
    <xf numFmtId="0" fontId="116" fillId="25" borderId="0" xfId="227" applyFont="1" applyFill="1" applyProtection="1"/>
    <xf numFmtId="164" fontId="65" fillId="25" borderId="0" xfId="227" applyNumberFormat="1" applyFont="1" applyFill="1" applyBorder="1" applyAlignment="1" applyProtection="1">
      <alignment horizontal="center"/>
    </xf>
    <xf numFmtId="0" fontId="116" fillId="0" borderId="0" xfId="227" applyFont="1" applyProtection="1">
      <protection locked="0"/>
    </xf>
    <xf numFmtId="0" fontId="17" fillId="30" borderId="20" xfId="227" applyFont="1" applyFill="1" applyBorder="1" applyAlignment="1" applyProtection="1">
      <alignment horizontal="center" vertical="center"/>
    </xf>
    <xf numFmtId="0" fontId="14" fillId="25" borderId="79" xfId="62" applyFont="1" applyFill="1" applyBorder="1" applyAlignment="1">
      <alignment horizontal="center"/>
    </xf>
    <xf numFmtId="0" fontId="14" fillId="25" borderId="80" xfId="62" applyFont="1" applyFill="1" applyBorder="1" applyAlignment="1">
      <alignment horizontal="center"/>
    </xf>
    <xf numFmtId="167" fontId="73" fillId="27" borderId="81" xfId="40" applyNumberFormat="1" applyFont="1" applyFill="1" applyBorder="1" applyAlignment="1">
      <alignment horizontal="right" wrapText="1" indent="1"/>
    </xf>
    <xf numFmtId="167" fontId="15" fillId="27" borderId="81" xfId="40" applyNumberFormat="1" applyFont="1" applyFill="1" applyBorder="1" applyAlignment="1">
      <alignment horizontal="right" wrapText="1" indent="1"/>
    </xf>
    <xf numFmtId="167" fontId="15" fillId="27" borderId="68" xfId="40" applyNumberFormat="1" applyFont="1" applyFill="1" applyBorder="1" applyAlignment="1">
      <alignment horizontal="center" wrapText="1"/>
    </xf>
    <xf numFmtId="167" fontId="15" fillId="27" borderId="81" xfId="40" applyNumberFormat="1" applyFont="1" applyFill="1" applyBorder="1" applyAlignment="1">
      <alignment horizontal="center" wrapText="1"/>
    </xf>
    <xf numFmtId="177" fontId="26" fillId="27" borderId="68" xfId="220" applyNumberFormat="1" applyFont="1" applyFill="1" applyBorder="1" applyAlignment="1">
      <alignment horizontal="center" wrapText="1"/>
    </xf>
    <xf numFmtId="177" fontId="26" fillId="27" borderId="81" xfId="220" applyNumberFormat="1" applyFont="1" applyFill="1" applyBorder="1" applyAlignment="1">
      <alignment horizontal="center" wrapText="1"/>
    </xf>
    <xf numFmtId="165" fontId="73" fillId="27" borderId="68" xfId="58" applyNumberFormat="1" applyFont="1" applyFill="1" applyBorder="1" applyAlignment="1">
      <alignment horizontal="right" wrapText="1" indent="1"/>
    </xf>
    <xf numFmtId="165" fontId="73" fillId="27" borderId="81" xfId="58" applyNumberFormat="1" applyFont="1" applyFill="1" applyBorder="1" applyAlignment="1">
      <alignment horizontal="right" wrapText="1" indent="1"/>
    </xf>
    <xf numFmtId="165" fontId="15" fillId="27" borderId="68" xfId="40" applyNumberFormat="1" applyFont="1" applyFill="1" applyBorder="1" applyAlignment="1">
      <alignment horizontal="right" wrapText="1" indent="1"/>
    </xf>
    <xf numFmtId="165" fontId="15" fillId="27" borderId="81" xfId="40" applyNumberFormat="1" applyFont="1" applyFill="1" applyBorder="1" applyAlignment="1">
      <alignment horizontal="right" wrapText="1" indent="1"/>
    </xf>
    <xf numFmtId="2" fontId="15" fillId="27" borderId="68" xfId="40" applyNumberFormat="1" applyFont="1" applyFill="1" applyBorder="1" applyAlignment="1">
      <alignment horizontal="right" wrapText="1" indent="1"/>
    </xf>
    <xf numFmtId="2" fontId="15" fillId="27" borderId="81" xfId="40" applyNumberFormat="1" applyFont="1" applyFill="1" applyBorder="1" applyAlignment="1">
      <alignment horizontal="right" wrapText="1" indent="1"/>
    </xf>
    <xf numFmtId="49" fontId="14" fillId="25" borderId="57" xfId="62" applyNumberFormat="1" applyFont="1" applyFill="1" applyBorder="1" applyAlignment="1">
      <alignment horizontal="center" vertical="center" wrapText="1"/>
    </xf>
    <xf numFmtId="49" fontId="14" fillId="25" borderId="58" xfId="62" applyNumberFormat="1" applyFont="1" applyFill="1" applyBorder="1" applyAlignment="1">
      <alignment horizontal="center" vertical="center" wrapText="1"/>
    </xf>
    <xf numFmtId="167" fontId="73" fillId="26" borderId="79" xfId="62" applyNumberFormat="1" applyFont="1" applyFill="1" applyBorder="1" applyAlignment="1">
      <alignment horizontal="right" indent="1"/>
    </xf>
    <xf numFmtId="167" fontId="73" fillId="26" borderId="80" xfId="62" applyNumberFormat="1" applyFont="1" applyFill="1" applyBorder="1" applyAlignment="1">
      <alignment horizontal="right" indent="1"/>
    </xf>
    <xf numFmtId="167" fontId="6" fillId="26" borderId="68" xfId="0" applyNumberFormat="1" applyFont="1" applyFill="1" applyBorder="1" applyAlignment="1">
      <alignment horizontal="right" indent="1"/>
    </xf>
    <xf numFmtId="167" fontId="6" fillId="26" borderId="81" xfId="0" applyNumberFormat="1" applyFont="1" applyFill="1" applyBorder="1" applyAlignment="1">
      <alignment horizontal="right" indent="1"/>
    </xf>
    <xf numFmtId="0" fontId="12" fillId="25" borderId="0" xfId="0" applyFont="1" applyFill="1" applyBorder="1" applyAlignment="1">
      <alignment horizontal="left"/>
    </xf>
    <xf numFmtId="0" fontId="5" fillId="25" borderId="0" xfId="62" applyFill="1" applyAlignment="1"/>
    <xf numFmtId="0" fontId="5" fillId="0" borderId="0" xfId="62" applyAlignment="1"/>
    <xf numFmtId="0" fontId="14" fillId="24" borderId="0" xfId="306" applyFont="1" applyFill="1" applyBorder="1" applyAlignment="1">
      <alignment horizontal="left" indent="1"/>
    </xf>
    <xf numFmtId="0" fontId="32" fillId="25" borderId="0" xfId="219" applyFont="1" applyFill="1" applyBorder="1" applyAlignment="1">
      <alignment horizontal="left" wrapText="1" indent="1"/>
    </xf>
    <xf numFmtId="0" fontId="18" fillId="25" borderId="0" xfId="62" applyFont="1" applyFill="1" applyBorder="1" applyAlignment="1">
      <alignment vertical="center"/>
    </xf>
    <xf numFmtId="0" fontId="16" fillId="25" borderId="0" xfId="62" applyFont="1" applyFill="1" applyBorder="1" applyAlignment="1">
      <alignment vertical="center"/>
    </xf>
    <xf numFmtId="0" fontId="50" fillId="25" borderId="0" xfId="62" applyFont="1" applyFill="1" applyAlignment="1">
      <alignment vertical="center"/>
    </xf>
    <xf numFmtId="0" fontId="50" fillId="25" borderId="0" xfId="62" applyFont="1" applyFill="1" applyBorder="1" applyAlignment="1">
      <alignment vertical="center"/>
    </xf>
    <xf numFmtId="0" fontId="50" fillId="0" borderId="0" xfId="62" applyFont="1" applyAlignment="1">
      <alignment vertical="center"/>
    </xf>
    <xf numFmtId="3" fontId="48" fillId="0" borderId="0" xfId="62" applyNumberFormat="1" applyFont="1"/>
    <xf numFmtId="0" fontId="5" fillId="0" borderId="0" xfId="62" applyBorder="1" applyAlignment="1"/>
    <xf numFmtId="0" fontId="15" fillId="25" borderId="0" xfId="62" applyFont="1" applyFill="1" applyBorder="1" applyAlignment="1">
      <alignment wrapText="1"/>
    </xf>
    <xf numFmtId="0" fontId="19" fillId="25" borderId="0" xfId="62" applyFont="1" applyFill="1" applyBorder="1" applyAlignment="1">
      <alignment wrapText="1"/>
    </xf>
    <xf numFmtId="0" fontId="32" fillId="25" borderId="0" xfId="62" applyFont="1" applyFill="1" applyBorder="1"/>
    <xf numFmtId="0" fontId="43" fillId="25" borderId="0" xfId="63" applyFont="1" applyFill="1" applyBorder="1" applyAlignment="1">
      <alignment horizontal="right" vertical="center" wrapText="1"/>
    </xf>
    <xf numFmtId="0" fontId="14" fillId="25" borderId="0" xfId="70" applyFont="1" applyFill="1" applyBorder="1" applyAlignment="1">
      <alignment horizontal="left"/>
    </xf>
    <xf numFmtId="0" fontId="14" fillId="26" borderId="78" xfId="70" applyFont="1" applyFill="1" applyBorder="1" applyAlignment="1"/>
    <xf numFmtId="0" fontId="14" fillId="26" borderId="83" xfId="70" applyFont="1" applyFill="1" applyBorder="1" applyAlignment="1">
      <alignment horizontal="center"/>
    </xf>
    <xf numFmtId="0" fontId="14" fillId="25" borderId="84" xfId="70" applyFont="1" applyFill="1" applyBorder="1" applyAlignment="1">
      <alignment horizontal="center"/>
    </xf>
    <xf numFmtId="0" fontId="14" fillId="26" borderId="70" xfId="62" applyFont="1" applyFill="1" applyBorder="1" applyAlignment="1">
      <alignment horizontal="center" vertical="center"/>
    </xf>
    <xf numFmtId="0" fontId="19" fillId="25" borderId="0" xfId="227" applyFont="1" applyFill="1" applyBorder="1" applyAlignment="1" applyProtection="1">
      <alignment horizontal="right"/>
    </xf>
    <xf numFmtId="0" fontId="15" fillId="24" borderId="0" xfId="40" applyFont="1" applyFill="1" applyBorder="1" applyAlignment="1" applyProtection="1">
      <alignment horizontal="left" indent="1"/>
    </xf>
    <xf numFmtId="0" fontId="41" fillId="25" borderId="0" xfId="70" applyFont="1" applyFill="1" applyBorder="1" applyAlignment="1">
      <alignment horizontal="left"/>
    </xf>
    <xf numFmtId="0" fontId="45" fillId="26" borderId="0" xfId="70" applyFont="1" applyFill="1" applyBorder="1" applyAlignment="1">
      <alignment vertical="top"/>
    </xf>
    <xf numFmtId="0" fontId="5" fillId="25" borderId="19" xfId="227" applyFill="1" applyBorder="1" applyAlignment="1" applyProtection="1">
      <alignment vertical="center"/>
    </xf>
    <xf numFmtId="0" fontId="59" fillId="25" borderId="19" xfId="227" applyFont="1" applyFill="1" applyBorder="1" applyProtection="1"/>
    <xf numFmtId="0" fontId="60" fillId="25" borderId="19" xfId="227" applyFont="1" applyFill="1" applyBorder="1" applyProtection="1"/>
    <xf numFmtId="0" fontId="60" fillId="25" borderId="0" xfId="227" applyFont="1" applyFill="1" applyBorder="1" applyProtection="1"/>
    <xf numFmtId="0" fontId="44" fillId="25" borderId="19" xfId="227" applyFont="1" applyFill="1" applyBorder="1" applyProtection="1"/>
    <xf numFmtId="0" fontId="14" fillId="25" borderId="11" xfId="227" applyFont="1" applyFill="1" applyBorder="1" applyAlignment="1" applyProtection="1">
      <alignment horizontal="center"/>
    </xf>
    <xf numFmtId="0" fontId="14" fillId="25" borderId="12" xfId="227" applyFont="1" applyFill="1" applyBorder="1" applyAlignment="1" applyProtection="1">
      <alignment horizontal="center"/>
    </xf>
    <xf numFmtId="167" fontId="73" fillId="25" borderId="0" xfId="227" applyNumberFormat="1" applyFont="1" applyFill="1" applyBorder="1" applyAlignment="1" applyProtection="1">
      <alignment horizontal="right"/>
    </xf>
    <xf numFmtId="167" fontId="15" fillId="25" borderId="0" xfId="227" applyNumberFormat="1" applyFont="1" applyFill="1" applyBorder="1" applyAlignment="1" applyProtection="1">
      <alignment horizontal="right"/>
    </xf>
    <xf numFmtId="167" fontId="14" fillId="25" borderId="0" xfId="227" applyNumberFormat="1" applyFont="1" applyFill="1" applyBorder="1" applyAlignment="1" applyProtection="1">
      <alignment horizontal="right"/>
    </xf>
    <xf numFmtId="0" fontId="64" fillId="25" borderId="0" xfId="227" applyFont="1" applyFill="1" applyBorder="1" applyAlignment="1" applyProtection="1">
      <alignment horizontal="center"/>
    </xf>
    <xf numFmtId="0" fontId="79" fillId="25" borderId="0" xfId="227" applyFont="1" applyFill="1" applyBorder="1" applyAlignment="1" applyProtection="1">
      <alignment horizontal="left"/>
    </xf>
    <xf numFmtId="0" fontId="5" fillId="26" borderId="18" xfId="227" applyFill="1" applyBorder="1" applyProtection="1"/>
    <xf numFmtId="0" fontId="14" fillId="25" borderId="18" xfId="227" applyFont="1" applyFill="1" applyBorder="1" applyAlignment="1" applyProtection="1">
      <alignment horizontal="right"/>
    </xf>
    <xf numFmtId="0" fontId="74" fillId="25" borderId="0" xfId="227" applyFont="1" applyFill="1" applyBorder="1" applyProtection="1"/>
    <xf numFmtId="168" fontId="73" fillId="25" borderId="0" xfId="227" applyNumberFormat="1" applyFont="1" applyFill="1" applyBorder="1" applyAlignment="1" applyProtection="1">
      <alignment horizontal="right"/>
    </xf>
    <xf numFmtId="168" fontId="73" fillId="26" borderId="0" xfId="227" applyNumberFormat="1" applyFont="1" applyFill="1" applyBorder="1" applyAlignment="1" applyProtection="1">
      <alignment horizontal="right"/>
    </xf>
    <xf numFmtId="168" fontId="15" fillId="25" borderId="0" xfId="227" applyNumberFormat="1" applyFont="1" applyFill="1" applyBorder="1" applyAlignment="1" applyProtection="1">
      <alignment horizontal="right"/>
    </xf>
    <xf numFmtId="168" fontId="15" fillId="26" borderId="0" xfId="227" applyNumberFormat="1" applyFont="1" applyFill="1" applyBorder="1" applyAlignment="1" applyProtection="1">
      <alignment horizontal="right"/>
    </xf>
    <xf numFmtId="168" fontId="14" fillId="25" borderId="0" xfId="227" applyNumberFormat="1" applyFont="1" applyFill="1" applyBorder="1" applyAlignment="1" applyProtection="1">
      <alignment horizontal="right"/>
    </xf>
    <xf numFmtId="168" fontId="14" fillId="26" borderId="0" xfId="227" applyNumberFormat="1" applyFont="1" applyFill="1" applyBorder="1" applyAlignment="1" applyProtection="1">
      <alignment horizontal="right"/>
    </xf>
    <xf numFmtId="0" fontId="15" fillId="25" borderId="0" xfId="227" applyFont="1" applyFill="1" applyBorder="1" applyAlignment="1" applyProtection="1">
      <alignment horizontal="left" indent="1"/>
    </xf>
    <xf numFmtId="0" fontId="31" fillId="25" borderId="19" xfId="227" applyFont="1" applyFill="1" applyBorder="1" applyProtection="1"/>
    <xf numFmtId="0" fontId="5" fillId="25" borderId="18" xfId="227" applyFill="1" applyBorder="1" applyAlignment="1" applyProtection="1">
      <alignment horizontal="left"/>
    </xf>
    <xf numFmtId="0" fontId="115" fillId="0" borderId="0" xfId="40" applyFont="1" applyFill="1" applyBorder="1" applyAlignment="1" applyProtection="1">
      <alignment horizontal="left" indent="1"/>
    </xf>
    <xf numFmtId="165" fontId="14" fillId="25" borderId="0" xfId="227" applyNumberFormat="1" applyFont="1" applyFill="1" applyBorder="1" applyAlignment="1" applyProtection="1">
      <alignment horizontal="center"/>
    </xf>
    <xf numFmtId="0" fontId="16" fillId="0" borderId="0" xfId="227" applyFont="1" applyProtection="1"/>
    <xf numFmtId="167" fontId="73" fillId="25" borderId="0" xfId="227" applyNumberFormat="1" applyFont="1" applyFill="1" applyBorder="1" applyAlignment="1" applyProtection="1">
      <alignment horizontal="right" indent="1"/>
    </xf>
    <xf numFmtId="167" fontId="73" fillId="26" borderId="0" xfId="227" applyNumberFormat="1" applyFont="1" applyFill="1" applyBorder="1" applyAlignment="1" applyProtection="1">
      <alignment horizontal="right" indent="1"/>
    </xf>
    <xf numFmtId="0" fontId="61" fillId="25" borderId="0" xfId="227" applyFont="1" applyFill="1" applyBorder="1" applyAlignment="1" applyProtection="1">
      <alignment horizontal="left"/>
    </xf>
    <xf numFmtId="167" fontId="15" fillId="25" borderId="0" xfId="227" applyNumberFormat="1" applyFont="1" applyFill="1" applyBorder="1" applyAlignment="1" applyProtection="1">
      <alignment horizontal="right" indent="1"/>
    </xf>
    <xf numFmtId="167" fontId="15" fillId="26" borderId="0" xfId="227" applyNumberFormat="1" applyFont="1" applyFill="1" applyBorder="1" applyAlignment="1" applyProtection="1">
      <alignment horizontal="right" indent="1"/>
    </xf>
    <xf numFmtId="167" fontId="14" fillId="25" borderId="0" xfId="227" applyNumberFormat="1" applyFont="1" applyFill="1" applyBorder="1" applyAlignment="1" applyProtection="1">
      <alignment horizontal="right" wrapText="1" indent="1"/>
    </xf>
    <xf numFmtId="168" fontId="14" fillId="25" borderId="0" xfId="227" applyNumberFormat="1" applyFont="1" applyFill="1" applyBorder="1" applyAlignment="1" applyProtection="1">
      <alignment horizontal="right" wrapText="1" indent="1"/>
    </xf>
    <xf numFmtId="168" fontId="14" fillId="26" borderId="0" xfId="227" applyNumberFormat="1" applyFont="1" applyFill="1" applyBorder="1" applyAlignment="1" applyProtection="1">
      <alignment horizontal="right" wrapText="1" indent="1"/>
    </xf>
    <xf numFmtId="167" fontId="15" fillId="25" borderId="0" xfId="227" applyNumberFormat="1" applyFont="1" applyFill="1" applyBorder="1" applyAlignment="1" applyProtection="1">
      <alignment horizontal="right" wrapText="1" indent="1"/>
    </xf>
    <xf numFmtId="168" fontId="15" fillId="25" borderId="0" xfId="227" applyNumberFormat="1" applyFont="1" applyFill="1" applyBorder="1" applyAlignment="1" applyProtection="1">
      <alignment horizontal="right" wrapText="1" indent="1"/>
    </xf>
    <xf numFmtId="168" fontId="15" fillId="26" borderId="0" xfId="227" applyNumberFormat="1" applyFont="1" applyFill="1" applyBorder="1" applyAlignment="1" applyProtection="1">
      <alignment horizontal="right" wrapText="1" indent="1"/>
    </xf>
    <xf numFmtId="0" fontId="11" fillId="26" borderId="13" xfId="0" applyFont="1" applyFill="1" applyBorder="1" applyAlignment="1">
      <alignment horizontal="center"/>
    </xf>
    <xf numFmtId="0" fontId="14" fillId="26" borderId="13" xfId="70" applyFont="1" applyFill="1" applyBorder="1" applyAlignment="1">
      <alignment horizontal="center"/>
    </xf>
    <xf numFmtId="0" fontId="73" fillId="25" borderId="0" xfId="62" applyFont="1" applyFill="1" applyBorder="1" applyAlignment="1">
      <alignment horizontal="left" vertical="center"/>
    </xf>
    <xf numFmtId="0" fontId="12" fillId="25" borderId="22" xfId="62" applyFont="1" applyFill="1" applyBorder="1" applyAlignment="1">
      <alignment horizontal="left"/>
    </xf>
    <xf numFmtId="1" fontId="14" fillId="25" borderId="13" xfId="0" applyNumberFormat="1" applyFont="1" applyFill="1" applyBorder="1" applyAlignment="1">
      <alignment wrapText="1"/>
    </xf>
    <xf numFmtId="0" fontId="14" fillId="25" borderId="18" xfId="63" applyFont="1" applyFill="1" applyBorder="1" applyAlignment="1">
      <alignment horizontal="left" indent="6"/>
    </xf>
    <xf numFmtId="0" fontId="14" fillId="25" borderId="13" xfId="70" applyFont="1" applyFill="1" applyBorder="1" applyAlignment="1">
      <alignment wrapText="1"/>
    </xf>
    <xf numFmtId="0" fontId="5" fillId="25" borderId="0" xfId="72" applyFill="1" applyBorder="1"/>
    <xf numFmtId="0" fontId="19" fillId="25" borderId="0" xfId="62" applyFont="1" applyFill="1" applyBorder="1"/>
    <xf numFmtId="0" fontId="19" fillId="25" borderId="12" xfId="62" applyFont="1" applyFill="1" applyBorder="1" applyAlignment="1">
      <alignment horizontal="center" vertical="center" wrapText="1"/>
    </xf>
    <xf numFmtId="0" fontId="8" fillId="25" borderId="19" xfId="72" applyFont="1" applyFill="1" applyBorder="1"/>
    <xf numFmtId="0" fontId="8" fillId="25" borderId="0" xfId="72" applyFont="1" applyFill="1" applyBorder="1"/>
    <xf numFmtId="0" fontId="84" fillId="25" borderId="0" xfId="62" applyFont="1" applyFill="1" applyBorder="1" applyAlignment="1">
      <alignment vertical="center"/>
    </xf>
    <xf numFmtId="179" fontId="84" fillId="26" borderId="0" xfId="71" applyNumberFormat="1" applyFont="1" applyFill="1" applyBorder="1" applyAlignment="1">
      <alignment horizontal="right" vertical="center"/>
    </xf>
    <xf numFmtId="0" fontId="8" fillId="25" borderId="19" xfId="72" applyFont="1" applyFill="1" applyBorder="1" applyAlignment="1">
      <alignment vertical="center"/>
    </xf>
    <xf numFmtId="3" fontId="50" fillId="0" borderId="0" xfId="62" applyNumberFormat="1" applyFont="1" applyAlignment="1">
      <alignment vertical="center"/>
    </xf>
    <xf numFmtId="0" fontId="14" fillId="27" borderId="0" xfId="306" applyFont="1" applyFill="1" applyBorder="1" applyAlignment="1">
      <alignment horizontal="left" indent="1"/>
    </xf>
    <xf numFmtId="3" fontId="8" fillId="25" borderId="0" xfId="72" applyNumberFormat="1" applyFont="1" applyFill="1" applyBorder="1"/>
    <xf numFmtId="0" fontId="119" fillId="25" borderId="0" xfId="72" applyFont="1" applyFill="1" applyBorder="1" applyAlignment="1">
      <alignment horizontal="left" indent="2"/>
    </xf>
    <xf numFmtId="0" fontId="119" fillId="25" borderId="0" xfId="62" applyFont="1" applyFill="1" applyBorder="1"/>
    <xf numFmtId="179" fontId="119" fillId="26" borderId="0" xfId="71" applyNumberFormat="1" applyFont="1" applyFill="1" applyBorder="1" applyAlignment="1">
      <alignment horizontal="right" vertical="center"/>
    </xf>
    <xf numFmtId="3" fontId="119" fillId="24" borderId="0" xfId="40" applyNumberFormat="1" applyFont="1" applyFill="1" applyBorder="1" applyAlignment="1">
      <alignment horizontal="center" wrapText="1"/>
    </xf>
    <xf numFmtId="0" fontId="133" fillId="25" borderId="0" xfId="62" applyFont="1" applyFill="1" applyBorder="1"/>
    <xf numFmtId="3" fontId="12" fillId="26" borderId="0" xfId="62" applyNumberFormat="1" applyFont="1" applyFill="1" applyBorder="1" applyAlignment="1">
      <alignment horizontal="right" vertical="center"/>
    </xf>
    <xf numFmtId="3" fontId="134" fillId="0" borderId="0" xfId="62" applyNumberFormat="1" applyFont="1" applyAlignment="1">
      <alignment vertical="center"/>
    </xf>
    <xf numFmtId="0" fontId="84" fillId="25" borderId="0" xfId="62" applyFont="1" applyFill="1" applyBorder="1" applyAlignment="1">
      <alignment horizontal="left" vertical="center"/>
    </xf>
    <xf numFmtId="0" fontId="75" fillId="25" borderId="19" xfId="72" applyFont="1" applyFill="1" applyBorder="1" applyAlignment="1">
      <alignment vertical="center"/>
    </xf>
    <xf numFmtId="0" fontId="8" fillId="25" borderId="0" xfId="72" applyFont="1" applyFill="1" applyBorder="1" applyAlignment="1">
      <alignment vertical="center"/>
    </xf>
    <xf numFmtId="3" fontId="135" fillId="0" borderId="0" xfId="62" applyNumberFormat="1" applyFont="1" applyAlignment="1">
      <alignment vertical="center"/>
    </xf>
    <xf numFmtId="0" fontId="32" fillId="24" borderId="0" xfId="40" applyFont="1" applyFill="1" applyBorder="1" applyAlignment="1">
      <alignment horizontal="left" indent="1"/>
    </xf>
    <xf numFmtId="0" fontId="15" fillId="27" borderId="0" xfId="306" applyFont="1" applyFill="1" applyBorder="1" applyAlignment="1">
      <alignment horizontal="left" indent="1"/>
    </xf>
    <xf numFmtId="179" fontId="86" fillId="26" borderId="0" xfId="71" applyNumberFormat="1" applyFont="1" applyFill="1" applyBorder="1" applyAlignment="1">
      <alignment horizontal="right" vertical="center"/>
    </xf>
    <xf numFmtId="3" fontId="136" fillId="0" borderId="0" xfId="62" applyNumberFormat="1" applyFont="1" applyAlignment="1">
      <alignment vertical="center"/>
    </xf>
    <xf numFmtId="0" fontId="8" fillId="25" borderId="19" xfId="72" applyFont="1" applyFill="1" applyBorder="1" applyAlignment="1"/>
    <xf numFmtId="0" fontId="8" fillId="25" borderId="0" xfId="72" applyFont="1" applyFill="1" applyBorder="1" applyAlignment="1"/>
    <xf numFmtId="0" fontId="87" fillId="25" borderId="0" xfId="62" applyFont="1" applyFill="1" applyBorder="1"/>
    <xf numFmtId="0" fontId="17" fillId="0" borderId="0" xfId="71" applyFont="1" applyFill="1" applyBorder="1" applyAlignment="1">
      <alignment horizontal="center" vertical="center"/>
    </xf>
    <xf numFmtId="0" fontId="6" fillId="0" borderId="0" xfId="219" applyFont="1"/>
    <xf numFmtId="1" fontId="15" fillId="25" borderId="0" xfId="63" applyNumberFormat="1" applyFont="1" applyFill="1" applyBorder="1" applyAlignment="1">
      <alignment horizontal="center" vertical="center" wrapText="1"/>
    </xf>
    <xf numFmtId="3" fontId="5" fillId="0" borderId="0" xfId="58" applyNumberFormat="1" applyFont="1" applyBorder="1" applyAlignment="1">
      <alignment horizontal="center"/>
    </xf>
    <xf numFmtId="0" fontId="137" fillId="25" borderId="0" xfId="63" applyFont="1" applyFill="1" applyBorder="1" applyAlignment="1">
      <alignment horizontal="center" vertical="center"/>
    </xf>
    <xf numFmtId="3" fontId="45" fillId="25" borderId="12" xfId="63" quotePrefix="1" applyNumberFormat="1" applyFont="1" applyFill="1" applyBorder="1" applyAlignment="1">
      <alignment horizontal="center" vertical="center" wrapText="1"/>
    </xf>
    <xf numFmtId="0" fontId="138" fillId="0" borderId="0" xfId="227" applyFont="1" applyFill="1" applyBorder="1" applyAlignment="1">
      <alignment horizontal="left" vertical="top"/>
    </xf>
    <xf numFmtId="0" fontId="139" fillId="25" borderId="0" xfId="63" applyFont="1" applyFill="1" applyBorder="1" applyAlignment="1">
      <alignment horizontal="center" vertical="center"/>
    </xf>
    <xf numFmtId="0" fontId="11" fillId="25" borderId="0" xfId="63" applyFont="1" applyFill="1" applyBorder="1" applyAlignment="1">
      <alignment horizontal="right"/>
    </xf>
    <xf numFmtId="0" fontId="5" fillId="25" borderId="0" xfId="63" applyFill="1" applyBorder="1" applyAlignment="1">
      <alignment horizontal="right" vertical="center"/>
    </xf>
    <xf numFmtId="0" fontId="73" fillId="25" borderId="0" xfId="63" applyFont="1" applyFill="1" applyBorder="1" applyAlignment="1">
      <alignment horizontal="left" vertical="center"/>
    </xf>
    <xf numFmtId="3" fontId="84" fillId="25" borderId="0" xfId="63" applyNumberFormat="1" applyFont="1" applyFill="1" applyBorder="1" applyAlignment="1">
      <alignment horizontal="right" vertical="center"/>
    </xf>
    <xf numFmtId="0" fontId="9" fillId="25" borderId="19" xfId="63" applyFont="1" applyFill="1" applyBorder="1" applyAlignment="1">
      <alignment horizontal="right" vertical="center"/>
    </xf>
    <xf numFmtId="1" fontId="15" fillId="25" borderId="0" xfId="63" applyNumberFormat="1" applyFont="1" applyFill="1" applyBorder="1" applyAlignment="1">
      <alignment horizontal="right" vertical="center" wrapText="1"/>
    </xf>
    <xf numFmtId="165" fontId="15" fillId="0" borderId="0" xfId="63" applyNumberFormat="1" applyFont="1" applyBorder="1" applyAlignment="1">
      <alignment vertical="center" wrapText="1"/>
    </xf>
    <xf numFmtId="3" fontId="15" fillId="0" borderId="0" xfId="63" applyNumberFormat="1" applyFont="1" applyBorder="1" applyAlignment="1">
      <alignment horizontal="right" vertical="center" wrapText="1"/>
    </xf>
    <xf numFmtId="0" fontId="21" fillId="25" borderId="0" xfId="63" applyFont="1" applyFill="1" applyBorder="1" applyAlignment="1">
      <alignment horizontal="center" vertical="center" wrapText="1"/>
    </xf>
    <xf numFmtId="0" fontId="50" fillId="25" borderId="0" xfId="63" applyFont="1" applyFill="1" applyBorder="1" applyAlignment="1">
      <alignment vertical="center"/>
    </xf>
    <xf numFmtId="0" fontId="73" fillId="24" borderId="0" xfId="66" applyFont="1" applyFill="1" applyBorder="1" applyAlignment="1">
      <alignment horizontal="center" vertical="top"/>
    </xf>
    <xf numFmtId="0" fontId="139" fillId="25" borderId="19" xfId="63" applyFont="1" applyFill="1" applyBorder="1"/>
    <xf numFmtId="1" fontId="21" fillId="25" borderId="0" xfId="63" applyNumberFormat="1" applyFont="1" applyFill="1" applyBorder="1" applyAlignment="1">
      <alignment horizontal="center" vertical="center" wrapText="1"/>
    </xf>
    <xf numFmtId="0" fontId="21" fillId="0" borderId="0" xfId="63" applyFont="1" applyBorder="1" applyAlignment="1">
      <alignment horizontal="center" vertical="center" wrapText="1"/>
    </xf>
    <xf numFmtId="165" fontId="21" fillId="0" borderId="0" xfId="63" applyNumberFormat="1" applyFont="1" applyBorder="1" applyAlignment="1">
      <alignment vertical="center" wrapText="1"/>
    </xf>
    <xf numFmtId="0" fontId="44" fillId="25" borderId="0" xfId="63" applyFont="1" applyFill="1" applyBorder="1"/>
    <xf numFmtId="0" fontId="12" fillId="25" borderId="0" xfId="63" applyFont="1" applyFill="1" applyBorder="1" applyAlignment="1">
      <alignment horizontal="justify" vertical="top"/>
    </xf>
    <xf numFmtId="3" fontId="12" fillId="25" borderId="0" xfId="63" applyNumberFormat="1" applyFont="1" applyFill="1" applyBorder="1" applyAlignment="1">
      <alignment horizontal="right" vertical="top" wrapText="1"/>
    </xf>
    <xf numFmtId="1" fontId="14" fillId="25" borderId="0" xfId="63" applyNumberFormat="1" applyFont="1" applyFill="1" applyBorder="1" applyAlignment="1">
      <alignment horizontal="center" vertical="center" wrapText="1"/>
    </xf>
    <xf numFmtId="165" fontId="14" fillId="0" borderId="0" xfId="63" applyNumberFormat="1" applyFont="1" applyBorder="1" applyAlignment="1">
      <alignment vertical="center" wrapText="1"/>
    </xf>
    <xf numFmtId="0" fontId="84" fillId="24" borderId="0" xfId="66" applyFont="1" applyFill="1" applyBorder="1" applyAlignment="1">
      <alignment horizontal="left" vertical="top"/>
    </xf>
    <xf numFmtId="0" fontId="14" fillId="0" borderId="0" xfId="63" applyFont="1" applyBorder="1" applyAlignment="1">
      <alignment horizontal="center" vertical="top" wrapText="1"/>
    </xf>
    <xf numFmtId="0" fontId="14" fillId="25" borderId="0" xfId="227" applyFont="1" applyFill="1" applyBorder="1" applyAlignment="1">
      <alignment horizontal="center"/>
    </xf>
    <xf numFmtId="0" fontId="44" fillId="25" borderId="0" xfId="227" applyFont="1" applyFill="1" applyBorder="1" applyAlignment="1"/>
    <xf numFmtId="0" fontId="45" fillId="24" borderId="0" xfId="66" applyFont="1" applyFill="1" applyBorder="1" applyAlignment="1">
      <alignment horizontal="left"/>
    </xf>
    <xf numFmtId="3" fontId="129" fillId="25" borderId="0" xfId="68" applyNumberFormat="1" applyFont="1" applyFill="1" applyBorder="1" applyAlignment="1" applyProtection="1">
      <alignment horizontal="left"/>
    </xf>
    <xf numFmtId="0" fontId="14" fillId="0" borderId="0" xfId="227" applyFont="1" applyBorder="1" applyAlignment="1">
      <alignment horizontal="center"/>
    </xf>
    <xf numFmtId="0" fontId="43" fillId="25" borderId="0" xfId="227" applyFont="1" applyFill="1" applyBorder="1" applyAlignment="1"/>
    <xf numFmtId="49" fontId="15" fillId="25" borderId="0" xfId="63" applyNumberFormat="1" applyFont="1" applyFill="1" applyBorder="1" applyAlignment="1">
      <alignment horizontal="left"/>
    </xf>
    <xf numFmtId="3" fontId="140" fillId="25" borderId="0" xfId="63" applyNumberFormat="1" applyFont="1" applyFill="1" applyBorder="1" applyAlignment="1">
      <alignment horizontal="right"/>
    </xf>
    <xf numFmtId="49" fontId="15" fillId="26" borderId="0" xfId="307" applyNumberFormat="1" applyFont="1" applyFill="1" applyBorder="1" applyAlignment="1">
      <alignment horizontal="right"/>
    </xf>
    <xf numFmtId="0" fontId="96" fillId="0" borderId="0" xfId="68" applyAlignment="1" applyProtection="1"/>
    <xf numFmtId="0" fontId="5" fillId="0" borderId="0" xfId="63" applyFill="1" applyAlignment="1"/>
    <xf numFmtId="0" fontId="15" fillId="0" borderId="0" xfId="63" applyFont="1" applyFill="1" applyBorder="1" applyAlignment="1">
      <alignment horizontal="center" vertical="center" wrapText="1"/>
    </xf>
    <xf numFmtId="164" fontId="19" fillId="0" borderId="0" xfId="40" applyNumberFormat="1" applyFont="1" applyFill="1" applyBorder="1" applyAlignment="1">
      <alignment horizontal="right" wrapText="1"/>
    </xf>
    <xf numFmtId="167" fontId="59" fillId="0" borderId="0" xfId="227" applyNumberFormat="1" applyFont="1" applyProtection="1">
      <protection locked="0"/>
    </xf>
    <xf numFmtId="0" fontId="14" fillId="25" borderId="70" xfId="70" applyFont="1" applyFill="1" applyBorder="1" applyAlignment="1">
      <alignment horizontal="center" wrapText="1"/>
    </xf>
    <xf numFmtId="0" fontId="0" fillId="0" borderId="0" xfId="51" applyFont="1" applyFill="1"/>
    <xf numFmtId="0" fontId="16" fillId="0" borderId="0" xfId="51" applyFont="1" applyFill="1"/>
    <xf numFmtId="2" fontId="0" fillId="0" borderId="0" xfId="51" applyNumberFormat="1" applyFont="1" applyFill="1"/>
    <xf numFmtId="0" fontId="5" fillId="0" borderId="0" xfId="51" applyFont="1" applyFill="1"/>
    <xf numFmtId="0" fontId="27" fillId="0" borderId="0" xfId="51" applyFont="1" applyFill="1"/>
    <xf numFmtId="0" fontId="46" fillId="0" borderId="0" xfId="51" applyFont="1" applyFill="1" applyAlignment="1">
      <alignment horizontal="center"/>
    </xf>
    <xf numFmtId="165" fontId="74" fillId="0" borderId="0" xfId="70" applyNumberFormat="1" applyFont="1" applyFill="1"/>
    <xf numFmtId="0" fontId="111" fillId="0" borderId="0" xfId="70" applyFont="1" applyFill="1"/>
    <xf numFmtId="0" fontId="123" fillId="0" borderId="0" xfId="68" applyNumberFormat="1" applyFont="1" applyFill="1" applyBorder="1" applyAlignment="1" applyProtection="1">
      <alignment vertical="justify" wrapText="1"/>
      <protection locked="0"/>
    </xf>
    <xf numFmtId="165" fontId="111" fillId="0" borderId="0" xfId="70" applyNumberFormat="1" applyFont="1" applyFill="1" applyAlignment="1">
      <alignment vertical="center"/>
    </xf>
    <xf numFmtId="0" fontId="19" fillId="24" borderId="0" xfId="40" applyFont="1" applyFill="1" applyBorder="1" applyAlignment="1">
      <alignment wrapText="1"/>
    </xf>
    <xf numFmtId="0" fontId="5" fillId="0" borderId="0" xfId="70" applyFill="1" applyAlignment="1"/>
    <xf numFmtId="0" fontId="19" fillId="0" borderId="0" xfId="40" applyFont="1" applyFill="1" applyBorder="1" applyAlignment="1">
      <alignment wrapText="1"/>
    </xf>
    <xf numFmtId="0" fontId="5" fillId="0" borderId="0" xfId="62" applyFill="1" applyAlignment="1"/>
    <xf numFmtId="0" fontId="70" fillId="0" borderId="0" xfId="70" applyFont="1" applyFill="1"/>
    <xf numFmtId="1" fontId="48" fillId="0" borderId="0" xfId="70" applyNumberFormat="1" applyFont="1" applyFill="1"/>
    <xf numFmtId="1" fontId="70" fillId="0" borderId="0" xfId="70" applyNumberFormat="1" applyFont="1" applyFill="1"/>
    <xf numFmtId="0" fontId="16" fillId="0" borderId="0" xfId="70" applyFont="1" applyFill="1"/>
    <xf numFmtId="1" fontId="16" fillId="0" borderId="0" xfId="70" applyNumberFormat="1" applyFont="1" applyFill="1"/>
    <xf numFmtId="0" fontId="16" fillId="0" borderId="0" xfId="70" applyFont="1" applyFill="1" applyAlignment="1"/>
    <xf numFmtId="1" fontId="16" fillId="0" borderId="0" xfId="70" applyNumberFormat="1" applyFont="1" applyFill="1" applyAlignment="1"/>
    <xf numFmtId="3" fontId="16" fillId="0" borderId="0" xfId="70" applyNumberFormat="1" applyFont="1" applyFill="1"/>
    <xf numFmtId="1" fontId="70" fillId="0" borderId="0" xfId="70" applyNumberFormat="1" applyFont="1" applyFill="1" applyAlignment="1">
      <alignment horizontal="center"/>
    </xf>
    <xf numFmtId="0" fontId="48" fillId="0" borderId="0" xfId="70" applyFont="1" applyFill="1"/>
    <xf numFmtId="3" fontId="70" fillId="0" borderId="0" xfId="70" applyNumberFormat="1" applyFont="1" applyFill="1"/>
    <xf numFmtId="0" fontId="32" fillId="0" borderId="0" xfId="70" applyFont="1" applyFill="1"/>
    <xf numFmtId="3" fontId="5" fillId="0" borderId="0" xfId="70" applyNumberFormat="1" applyFill="1"/>
    <xf numFmtId="0" fontId="70" fillId="0" borderId="0" xfId="70" applyFont="1" applyFill="1" applyAlignment="1">
      <alignment vertical="center"/>
    </xf>
    <xf numFmtId="0" fontId="13" fillId="0" borderId="0" xfId="70" applyFont="1" applyFill="1"/>
    <xf numFmtId="0" fontId="70" fillId="0" borderId="0" xfId="70" applyFont="1" applyFill="1" applyAlignment="1"/>
    <xf numFmtId="1" fontId="70" fillId="0" borderId="0" xfId="70" applyNumberFormat="1" applyFont="1" applyFill="1" applyAlignment="1"/>
    <xf numFmtId="0" fontId="50" fillId="0" borderId="0" xfId="70" applyFont="1" applyFill="1" applyAlignment="1">
      <alignment vertical="center"/>
    </xf>
    <xf numFmtId="0" fontId="50" fillId="0" borderId="0" xfId="70" applyFont="1" applyFill="1" applyAlignment="1"/>
    <xf numFmtId="0" fontId="50" fillId="0" borderId="0" xfId="70" applyFont="1" applyFill="1"/>
    <xf numFmtId="0" fontId="5" fillId="0" borderId="0" xfId="62" applyFill="1"/>
    <xf numFmtId="0" fontId="70" fillId="0" borderId="0" xfId="62" applyFont="1" applyFill="1"/>
    <xf numFmtId="165" fontId="13" fillId="0" borderId="0" xfId="51" applyNumberFormat="1" applyFont="1" applyAlignment="1">
      <alignment horizontal="right"/>
    </xf>
    <xf numFmtId="2" fontId="0" fillId="0" borderId="0" xfId="51" applyNumberFormat="1" applyFont="1"/>
    <xf numFmtId="165" fontId="31" fillId="0" borderId="0" xfId="51" applyNumberFormat="1" applyFont="1" applyAlignment="1">
      <alignment horizontal="right"/>
    </xf>
    <xf numFmtId="0" fontId="0" fillId="0" borderId="0" xfId="51" applyFont="1" applyAlignment="1">
      <alignment vertical="top"/>
    </xf>
    <xf numFmtId="0" fontId="5" fillId="0" borderId="0" xfId="51" applyFont="1" applyAlignment="1">
      <alignment vertical="top"/>
    </xf>
    <xf numFmtId="0" fontId="120" fillId="0" borderId="0" xfId="51" applyFont="1" applyAlignment="1">
      <alignment vertical="top"/>
    </xf>
    <xf numFmtId="167" fontId="5" fillId="0" borderId="0" xfId="62" applyNumberFormat="1" applyAlignment="1">
      <alignment horizontal="right"/>
    </xf>
    <xf numFmtId="0" fontId="92" fillId="32" borderId="0" xfId="62" applyFont="1" applyFill="1" applyBorder="1" applyAlignment="1">
      <alignment horizontal="left" wrapText="1"/>
    </xf>
    <xf numFmtId="0" fontId="15" fillId="36" borderId="0" xfId="62" applyFont="1" applyFill="1" applyBorder="1" applyAlignment="1">
      <alignment vertical="center" wrapText="1"/>
    </xf>
    <xf numFmtId="164" fontId="15" fillId="36" borderId="0" xfId="40" applyNumberFormat="1" applyFont="1" applyFill="1" applyBorder="1" applyAlignment="1">
      <alignment horizontal="justify" wrapText="1"/>
    </xf>
    <xf numFmtId="0" fontId="15" fillId="36" borderId="0" xfId="62" applyFont="1" applyFill="1" applyBorder="1" applyAlignment="1"/>
    <xf numFmtId="0" fontId="15" fillId="36" borderId="0" xfId="62" applyFont="1" applyFill="1" applyBorder="1" applyAlignment="1">
      <alignment vertical="center"/>
    </xf>
    <xf numFmtId="164" fontId="31" fillId="36" borderId="61"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0" fontId="46" fillId="36" borderId="0" xfId="62" applyFont="1" applyFill="1" applyAlignment="1">
      <alignment horizontal="center" vertical="center"/>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31"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5" fillId="36" borderId="0" xfId="40" applyNumberFormat="1" applyFont="1" applyFill="1" applyBorder="1" applyAlignment="1">
      <alignment horizontal="justify" vertical="center" wrapText="1"/>
    </xf>
    <xf numFmtId="164" fontId="31" fillId="36" borderId="67" xfId="40" applyNumberFormat="1" applyFont="1" applyFill="1" applyBorder="1" applyAlignment="1">
      <alignment horizontal="left" vertical="center"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NumberFormat="1"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5" fillId="25" borderId="0" xfId="0" applyFont="1" applyFill="1" applyBorder="1" applyAlignment="1">
      <alignment horizontal="justify" vertical="center" readingOrder="1"/>
    </xf>
    <xf numFmtId="0" fontId="73" fillId="25" borderId="0" xfId="227" applyFont="1" applyFill="1" applyBorder="1" applyAlignment="1" applyProtection="1">
      <alignment horizontal="left"/>
    </xf>
    <xf numFmtId="173" fontId="15" fillId="25" borderId="0" xfId="227" applyNumberFormat="1" applyFont="1" applyFill="1" applyBorder="1" applyAlignment="1" applyProtection="1">
      <alignment horizontal="left"/>
    </xf>
    <xf numFmtId="0" fontId="78" fillId="26" borderId="15" xfId="227" applyFont="1" applyFill="1" applyBorder="1" applyAlignment="1" applyProtection="1">
      <alignment horizontal="left" vertical="center"/>
    </xf>
    <xf numFmtId="0" fontId="78" fillId="26" borderId="16" xfId="227" applyFont="1" applyFill="1" applyBorder="1" applyAlignment="1" applyProtection="1">
      <alignment horizontal="left" vertical="center"/>
    </xf>
    <xf numFmtId="0" fontId="78" fillId="26" borderId="17" xfId="227" applyFont="1" applyFill="1" applyBorder="1" applyAlignment="1" applyProtection="1">
      <alignment horizontal="left" vertical="center"/>
    </xf>
    <xf numFmtId="0" fontId="19" fillId="0" borderId="0" xfId="227" applyFont="1" applyBorder="1" applyAlignment="1" applyProtection="1">
      <alignment vertical="justify" wrapText="1"/>
    </xf>
    <xf numFmtId="0" fontId="5" fillId="0" borderId="0" xfId="227" applyBorder="1" applyAlignment="1" applyProtection="1">
      <alignment vertical="justify" wrapText="1"/>
    </xf>
    <xf numFmtId="0" fontId="5" fillId="0" borderId="0" xfId="227" applyAlignment="1" applyProtection="1">
      <alignment vertical="justify" wrapText="1"/>
    </xf>
    <xf numFmtId="0" fontId="14" fillId="26" borderId="52" xfId="227" applyFont="1" applyFill="1" applyBorder="1" applyAlignment="1" applyProtection="1">
      <alignment horizontal="center"/>
    </xf>
    <xf numFmtId="168" fontId="15" fillId="27" borderId="0" xfId="40" applyNumberFormat="1" applyFont="1" applyFill="1" applyBorder="1" applyAlignment="1" applyProtection="1">
      <alignment horizontal="right" wrapText="1" indent="2"/>
    </xf>
    <xf numFmtId="0" fontId="19" fillId="25" borderId="0" xfId="227" applyFont="1" applyFill="1" applyBorder="1" applyAlignment="1" applyProtection="1">
      <alignment horizontal="right"/>
    </xf>
    <xf numFmtId="167" fontId="15" fillId="27"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7" fontId="73" fillId="26" borderId="0" xfId="227" applyNumberFormat="1" applyFont="1" applyFill="1" applyBorder="1" applyAlignment="1" applyProtection="1">
      <alignment horizontal="right" indent="2"/>
    </xf>
    <xf numFmtId="0" fontId="14" fillId="25" borderId="18" xfId="227" applyFont="1" applyFill="1" applyBorder="1" applyAlignment="1" applyProtection="1">
      <alignment horizontal="right" indent="5"/>
    </xf>
    <xf numFmtId="0" fontId="44" fillId="26" borderId="15" xfId="227" applyFont="1" applyFill="1" applyBorder="1" applyAlignment="1" applyProtection="1">
      <alignment horizontal="left" vertical="center"/>
    </xf>
    <xf numFmtId="0" fontId="44" fillId="26" borderId="16" xfId="227" applyFont="1" applyFill="1" applyBorder="1" applyAlignment="1" applyProtection="1">
      <alignment horizontal="left" vertical="center"/>
    </xf>
    <xf numFmtId="0" fontId="44" fillId="26" borderId="17" xfId="227" applyFont="1" applyFill="1" applyBorder="1" applyAlignment="1" applyProtection="1">
      <alignment horizontal="left" vertical="center"/>
    </xf>
    <xf numFmtId="173" fontId="15" fillId="25" borderId="0" xfId="227" applyNumberFormat="1" applyFont="1" applyFill="1" applyBorder="1" applyAlignment="1" applyProtection="1">
      <alignment horizontal="right"/>
    </xf>
    <xf numFmtId="0" fontId="15" fillId="24" borderId="0" xfId="40" applyFont="1" applyFill="1" applyBorder="1" applyAlignment="1" applyProtection="1">
      <alignment horizontal="left" indent="1"/>
    </xf>
    <xf numFmtId="165" fontId="15" fillId="25" borderId="0" xfId="227" applyNumberFormat="1" applyFont="1" applyFill="1" applyBorder="1" applyAlignment="1" applyProtection="1">
      <alignment horizontal="right" indent="2"/>
    </xf>
    <xf numFmtId="165" fontId="15" fillId="26" borderId="0" xfId="227" applyNumberFormat="1" applyFont="1" applyFill="1" applyBorder="1" applyAlignment="1" applyProtection="1">
      <alignment horizontal="right" indent="2"/>
    </xf>
    <xf numFmtId="169" fontId="15" fillId="27" borderId="0" xfId="40" applyNumberFormat="1" applyFont="1" applyFill="1" applyBorder="1" applyAlignment="1" applyProtection="1">
      <alignment horizontal="right" wrapText="1" indent="2"/>
    </xf>
    <xf numFmtId="168" fontId="15"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168" fontId="76" fillId="24" borderId="0" xfId="40" applyNumberFormat="1" applyFont="1" applyFill="1" applyBorder="1" applyAlignment="1" applyProtection="1">
      <alignment horizontal="right" wrapText="1" indent="2"/>
    </xf>
    <xf numFmtId="168" fontId="76" fillId="27" borderId="0" xfId="40" applyNumberFormat="1" applyFont="1" applyFill="1" applyBorder="1" applyAlignment="1" applyProtection="1">
      <alignment horizontal="right" wrapText="1" indent="2"/>
    </xf>
    <xf numFmtId="167" fontId="15" fillId="24" borderId="0" xfId="40" applyNumberFormat="1" applyFont="1" applyFill="1" applyBorder="1" applyAlignment="1" applyProtection="1">
      <alignment horizontal="right" wrapText="1" indent="2"/>
    </xf>
    <xf numFmtId="167" fontId="15" fillId="47"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167" fontId="73" fillId="25" borderId="0" xfId="227" applyNumberFormat="1" applyFont="1" applyFill="1" applyBorder="1" applyAlignment="1" applyProtection="1">
      <alignment horizontal="right" indent="2"/>
    </xf>
    <xf numFmtId="0" fontId="14" fillId="25" borderId="18" xfId="227" applyFont="1" applyFill="1" applyBorder="1" applyAlignment="1" applyProtection="1">
      <alignment horizontal="left" indent="4"/>
    </xf>
    <xf numFmtId="0" fontId="19" fillId="25" borderId="0" xfId="227" applyFont="1" applyFill="1" applyBorder="1" applyAlignment="1" applyProtection="1">
      <alignment vertical="justify" wrapText="1"/>
    </xf>
    <xf numFmtId="0" fontId="5" fillId="25" borderId="0" xfId="227" applyFill="1" applyBorder="1" applyAlignment="1" applyProtection="1">
      <alignment vertical="justify" wrapText="1"/>
    </xf>
    <xf numFmtId="0" fontId="79" fillId="25" borderId="0" xfId="227" applyFont="1" applyFill="1" applyBorder="1" applyAlignment="1" applyProtection="1">
      <alignment horizontal="center"/>
    </xf>
    <xf numFmtId="0" fontId="44" fillId="26" borderId="15" xfId="227" applyFont="1" applyFill="1" applyBorder="1" applyAlignment="1" applyProtection="1">
      <alignment horizontal="left"/>
    </xf>
    <xf numFmtId="0" fontId="44" fillId="26" borderId="16" xfId="227" applyFont="1" applyFill="1" applyBorder="1" applyAlignment="1" applyProtection="1">
      <alignment horizontal="left"/>
    </xf>
    <xf numFmtId="0" fontId="44" fillId="26" borderId="17" xfId="227" applyFont="1" applyFill="1" applyBorder="1" applyAlignment="1" applyProtection="1">
      <alignment horizontal="left"/>
    </xf>
    <xf numFmtId="0" fontId="5" fillId="25" borderId="0" xfId="227" applyFill="1" applyAlignment="1" applyProtection="1">
      <alignment vertical="justify" wrapText="1"/>
    </xf>
    <xf numFmtId="165" fontId="26" fillId="25" borderId="0" xfId="227" applyNumberFormat="1" applyFont="1" applyFill="1" applyBorder="1" applyAlignment="1" applyProtection="1">
      <alignment horizontal="right" indent="2"/>
    </xf>
    <xf numFmtId="165" fontId="26" fillId="26" borderId="0" xfId="227" applyNumberFormat="1" applyFont="1" applyFill="1" applyBorder="1" applyAlignment="1" applyProtection="1">
      <alignment horizontal="right" indent="2"/>
    </xf>
    <xf numFmtId="165" fontId="73" fillId="25" borderId="0" xfId="227" applyNumberFormat="1" applyFont="1" applyFill="1" applyBorder="1" applyAlignment="1" applyProtection="1">
      <alignment horizontal="right" indent="2"/>
    </xf>
    <xf numFmtId="165" fontId="73" fillId="26" borderId="0" xfId="227" applyNumberFormat="1" applyFont="1" applyFill="1" applyBorder="1" applyAlignment="1" applyProtection="1">
      <alignment horizontal="right" indent="2"/>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0" fontId="14" fillId="25" borderId="18" xfId="227" applyFont="1" applyFill="1" applyBorder="1" applyAlignment="1" applyProtection="1">
      <alignment horizontal="right" indent="6"/>
    </xf>
    <xf numFmtId="0" fontId="19" fillId="25" borderId="0" xfId="62" applyFont="1" applyFill="1" applyBorder="1" applyAlignment="1">
      <alignment vertical="center" wrapText="1"/>
    </xf>
    <xf numFmtId="0" fontId="83" fillId="26" borderId="0" xfId="62" applyFont="1" applyFill="1" applyBorder="1" applyAlignment="1">
      <alignment horizontal="center" vertical="center"/>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14" fillId="25" borderId="0" xfId="62" applyFont="1" applyFill="1" applyBorder="1" applyAlignment="1">
      <alignment horizontal="left" indent="6"/>
    </xf>
    <xf numFmtId="1" fontId="14" fillId="25" borderId="13" xfId="0" applyNumberFormat="1" applyFont="1" applyFill="1" applyBorder="1" applyAlignment="1">
      <alignment horizontal="center"/>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73" fillId="25" borderId="0" xfId="0" applyFont="1" applyFill="1" applyBorder="1" applyAlignment="1">
      <alignment horizontal="left"/>
    </xf>
    <xf numFmtId="0" fontId="32" fillId="24" borderId="0" xfId="40" applyFont="1" applyFill="1" applyBorder="1" applyAlignment="1">
      <alignment horizontal="justify" wrapText="1"/>
    </xf>
    <xf numFmtId="0" fontId="19" fillId="24" borderId="0" xfId="40" applyFont="1" applyFill="1" applyBorder="1" applyAlignment="1">
      <alignment horizontal="justify" wrapText="1"/>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0" fontId="19" fillId="24" borderId="0" xfId="40" applyFont="1" applyFill="1" applyBorder="1" applyAlignment="1">
      <alignment horizontal="justify" vertical="top"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73" fillId="25" borderId="0" xfId="70" applyFont="1" applyFill="1" applyBorder="1" applyAlignment="1">
      <alignment horizontal="left"/>
    </xf>
    <xf numFmtId="0" fontId="14" fillId="26" borderId="13" xfId="70" applyFont="1" applyFill="1" applyBorder="1" applyAlignment="1">
      <alignment horizontal="center" wrapText="1"/>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114" fillId="26" borderId="75" xfId="70" applyFont="1" applyFill="1" applyBorder="1" applyAlignment="1">
      <alignment horizontal="center" vertical="center"/>
    </xf>
    <xf numFmtId="0" fontId="114" fillId="26" borderId="76"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3" xfId="70" applyFont="1" applyFill="1" applyBorder="1" applyAlignment="1">
      <alignment horizontal="center" vertical="center" wrapText="1"/>
    </xf>
    <xf numFmtId="0" fontId="14" fillId="25" borderId="74" xfId="70" applyFont="1" applyFill="1" applyBorder="1" applyAlignment="1">
      <alignment horizontal="center" vertical="center" wrapText="1"/>
    </xf>
    <xf numFmtId="0" fontId="14" fillId="25" borderId="77" xfId="70" applyFont="1" applyFill="1" applyBorder="1" applyAlignment="1">
      <alignment horizontal="center" vertical="center" wrapText="1"/>
    </xf>
    <xf numFmtId="0" fontId="19" fillId="25" borderId="48" xfId="63" applyFont="1" applyFill="1" applyBorder="1" applyAlignment="1">
      <alignment horizontal="center"/>
    </xf>
    <xf numFmtId="0" fontId="44" fillId="0" borderId="0" xfId="63" applyFont="1" applyFill="1" applyAlignment="1">
      <alignment horizontal="center"/>
    </xf>
    <xf numFmtId="0" fontId="128" fillId="25" borderId="34" xfId="63" applyFont="1" applyFill="1" applyBorder="1" applyAlignment="1">
      <alignment horizontal="center" vertical="center"/>
    </xf>
    <xf numFmtId="0" fontId="128" fillId="25" borderId="35" xfId="63" applyFont="1" applyFill="1" applyBorder="1" applyAlignment="1">
      <alignment horizontal="center" vertical="center"/>
    </xf>
    <xf numFmtId="173" fontId="6" fillId="26" borderId="0" xfId="307" applyNumberFormat="1" applyFont="1" applyFill="1" applyBorder="1" applyAlignment="1">
      <alignment horizontal="right"/>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0" fontId="14" fillId="25" borderId="57" xfId="62" applyFont="1" applyFill="1" applyBorder="1" applyAlignment="1">
      <alignment horizontal="center"/>
    </xf>
    <xf numFmtId="0" fontId="14" fillId="25" borderId="58" xfId="62" applyFont="1" applyFill="1" applyBorder="1" applyAlignment="1">
      <alignment horizontal="center"/>
    </xf>
    <xf numFmtId="173" fontId="15" fillId="25" borderId="0" xfId="62" applyNumberFormat="1" applyFont="1" applyFill="1" applyBorder="1" applyAlignment="1">
      <alignment horizontal="right"/>
    </xf>
    <xf numFmtId="0" fontId="14" fillId="26" borderId="12" xfId="53" applyFont="1" applyFill="1" applyBorder="1" applyAlignment="1">
      <alignment horizontal="center" vertical="center" wrapText="1"/>
    </xf>
    <xf numFmtId="0" fontId="73" fillId="25" borderId="0" xfId="0" applyFont="1" applyFill="1" applyBorder="1" applyAlignment="1">
      <alignment horizontal="left" vertical="center"/>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5" borderId="57" xfId="0" applyFont="1" applyFill="1" applyBorder="1" applyAlignment="1">
      <alignment horizontal="center"/>
    </xf>
    <xf numFmtId="0" fontId="14" fillId="25" borderId="12" xfId="0" applyFont="1" applyFill="1" applyBorder="1" applyAlignment="1">
      <alignment horizontal="center"/>
    </xf>
    <xf numFmtId="0" fontId="14" fillId="25" borderId="18" xfId="0" applyFont="1" applyFill="1" applyBorder="1" applyAlignment="1">
      <alignment horizontal="left" indent="6"/>
    </xf>
    <xf numFmtId="0" fontId="14" fillId="26" borderId="82" xfId="70" applyFont="1" applyFill="1" applyBorder="1" applyAlignment="1">
      <alignment horizontal="center" wrapText="1"/>
    </xf>
    <xf numFmtId="0" fontId="14" fillId="25" borderId="13" xfId="70" applyFont="1" applyFill="1" applyBorder="1" applyAlignment="1">
      <alignment horizontal="center" wrapText="1"/>
    </xf>
    <xf numFmtId="0" fontId="14" fillId="25" borderId="0" xfId="70" applyFont="1" applyFill="1" applyBorder="1" applyAlignment="1">
      <alignment horizontal="left" indent="1"/>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73" fillId="25" borderId="0"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86" fillId="25" borderId="0" xfId="70" applyFont="1" applyFill="1" applyBorder="1" applyAlignment="1">
      <alignment horizontal="left" vertical="center"/>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19" fillId="0" borderId="66"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21" fillId="25" borderId="0" xfId="70" applyFont="1" applyFill="1" applyBorder="1" applyAlignment="1">
      <alignment horizontal="justify"/>
    </xf>
    <xf numFmtId="0" fontId="118" fillId="25" borderId="0" xfId="70" applyFont="1" applyFill="1" applyBorder="1" applyAlignment="1">
      <alignment horizontal="left" indent="1"/>
    </xf>
    <xf numFmtId="0" fontId="14" fillId="0" borderId="0" xfId="70" applyFont="1" applyBorder="1" applyAlignment="1">
      <alignment horizontal="left" indent="1"/>
    </xf>
    <xf numFmtId="0" fontId="84" fillId="25" borderId="0" xfId="62" applyFont="1" applyFill="1" applyBorder="1" applyAlignment="1">
      <alignment horizontal="left" vertical="center"/>
    </xf>
    <xf numFmtId="0" fontId="44" fillId="26" borderId="31" xfId="62" applyFont="1" applyFill="1" applyBorder="1" applyAlignment="1">
      <alignment horizontal="left" vertical="center"/>
    </xf>
    <xf numFmtId="0" fontId="44" fillId="26" borderId="32" xfId="62" applyFont="1" applyFill="1" applyBorder="1" applyAlignment="1">
      <alignment horizontal="left" vertical="center"/>
    </xf>
    <xf numFmtId="0" fontId="44" fillId="26" borderId="33" xfId="62" applyFont="1" applyFill="1" applyBorder="1" applyAlignment="1">
      <alignment horizontal="left" vertical="center"/>
    </xf>
    <xf numFmtId="0" fontId="125" fillId="25" borderId="34" xfId="62" applyFont="1" applyFill="1" applyBorder="1" applyAlignment="1">
      <alignment horizontal="center" vertical="center"/>
    </xf>
    <xf numFmtId="0" fontId="125" fillId="25" borderId="35" xfId="62" applyFont="1" applyFill="1" applyBorder="1" applyAlignment="1">
      <alignment horizontal="center" vertical="center"/>
    </xf>
    <xf numFmtId="0" fontId="32" fillId="25" borderId="0" xfId="62" applyFont="1" applyFill="1" applyBorder="1" applyAlignment="1">
      <alignment horizontal="left" vertical="center" wrapText="1"/>
    </xf>
    <xf numFmtId="0" fontId="125" fillId="26" borderId="34" xfId="62" applyFont="1" applyFill="1" applyBorder="1" applyAlignment="1">
      <alignment horizontal="center" vertical="center"/>
    </xf>
    <xf numFmtId="0" fontId="125" fillId="26" borderId="35" xfId="62" applyFont="1" applyFill="1" applyBorder="1" applyAlignment="1">
      <alignment horizontal="center" vertical="center"/>
    </xf>
    <xf numFmtId="0" fontId="14" fillId="25" borderId="18" xfId="71" applyFont="1" applyFill="1" applyBorder="1" applyAlignment="1">
      <alignment horizontal="left" indent="6"/>
    </xf>
    <xf numFmtId="0" fontId="12" fillId="25" borderId="22" xfId="62" applyFont="1" applyFill="1" applyBorder="1" applyAlignment="1">
      <alignment horizontal="left"/>
    </xf>
    <xf numFmtId="173" fontId="15" fillId="25" borderId="0" xfId="70" applyNumberFormat="1"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4" fillId="26" borderId="13" xfId="62" applyFont="1" applyFill="1" applyBorder="1" applyAlignment="1">
      <alignment horizontal="center" vertical="center"/>
    </xf>
    <xf numFmtId="0" fontId="12" fillId="25" borderId="23" xfId="70" applyFont="1" applyFill="1" applyBorder="1" applyAlignment="1">
      <alignment horizontal="left"/>
    </xf>
    <xf numFmtId="0" fontId="12" fillId="25" borderId="22" xfId="70" applyFont="1" applyFill="1" applyBorder="1" applyAlignment="1">
      <alignment horizontal="left"/>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82" fillId="26" borderId="0" xfId="70" applyFont="1" applyFill="1" applyBorder="1" applyAlignment="1">
      <alignment horizontal="left"/>
    </xf>
    <xf numFmtId="0" fontId="119" fillId="27" borderId="0" xfId="40" applyFont="1" applyFill="1" applyBorder="1" applyAlignment="1">
      <alignment horizontal="left"/>
    </xf>
    <xf numFmtId="173" fontId="41" fillId="25" borderId="0" xfId="70" applyNumberFormat="1" applyFont="1" applyFill="1" applyBorder="1" applyAlignment="1">
      <alignment horizontal="right"/>
    </xf>
    <xf numFmtId="0" fontId="119" fillId="27" borderId="19" xfId="40" applyFont="1" applyFill="1" applyBorder="1" applyAlignment="1">
      <alignment horizontal="left"/>
    </xf>
    <xf numFmtId="0" fontId="19" fillId="24" borderId="0" xfId="40" applyFont="1" applyFill="1" applyBorder="1" applyAlignment="1">
      <alignment horizontal="left" vertical="top" wrapText="1"/>
    </xf>
    <xf numFmtId="0" fontId="119"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3" fontId="82"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2"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9" fillId="25" borderId="0" xfId="70" applyNumberFormat="1" applyFont="1" applyFill="1" applyBorder="1" applyAlignment="1" applyProtection="1">
      <alignment horizontal="justify" vertical="justify" wrapText="1"/>
      <protection locked="0"/>
    </xf>
    <xf numFmtId="0" fontId="123" fillId="25" borderId="0" xfId="68" applyNumberFormat="1" applyFont="1" applyFill="1" applyBorder="1" applyAlignment="1" applyProtection="1">
      <alignment horizontal="center" vertical="justify" wrapText="1"/>
      <protection locked="0"/>
    </xf>
    <xf numFmtId="0" fontId="76" fillId="25" borderId="0" xfId="70" applyNumberFormat="1" applyFont="1" applyFill="1" applyBorder="1" applyAlignment="1" applyProtection="1">
      <alignment horizontal="right" vertical="justify" wrapText="1"/>
      <protection locked="0"/>
    </xf>
    <xf numFmtId="49" fontId="19" fillId="25" borderId="0" xfId="70" applyNumberFormat="1" applyFont="1" applyFill="1" applyBorder="1" applyAlignment="1">
      <alignment horizontal="left" vertical="center" wrapText="1"/>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0" fontId="73" fillId="25" borderId="0" xfId="70" applyFont="1" applyFill="1" applyBorder="1" applyAlignment="1">
      <alignment horizontal="justify" vertical="center"/>
    </xf>
    <xf numFmtId="0" fontId="14" fillId="25" borderId="13" xfId="70" applyFont="1" applyFill="1" applyBorder="1" applyAlignment="1">
      <alignment horizontal="center"/>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1" fontId="15" fillId="35" borderId="0" xfId="51" applyNumberFormat="1" applyFont="1" applyFill="1" applyBorder="1" applyAlignment="1">
      <alignment horizontal="center"/>
    </xf>
    <xf numFmtId="0" fontId="15" fillId="27" borderId="0" xfId="61" applyFont="1" applyFill="1" applyBorder="1" applyAlignment="1">
      <alignment horizontal="justify" vertical="center" wrapText="1"/>
    </xf>
    <xf numFmtId="0" fontId="15" fillId="27" borderId="0" xfId="61" applyFont="1" applyFill="1" applyBorder="1" applyAlignment="1">
      <alignment horizontal="justify" vertical="center"/>
    </xf>
    <xf numFmtId="0" fontId="19" fillId="24" borderId="0" xfId="61" applyFont="1" applyFill="1" applyBorder="1" applyAlignment="1">
      <alignment horizontal="left" wrapText="1"/>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73" fontId="15" fillId="25" borderId="0" xfId="52" applyNumberFormat="1" applyFont="1" applyFill="1" applyBorder="1" applyAlignment="1">
      <alignment horizontal="right"/>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cellXfs>
  <cellStyles count="30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8 2 2" xfId="307"/>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06"/>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5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008080"/>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2016</c:v>
                  </c:pt>
                  <c:pt idx="12">
                    <c:v>2017</c:v>
                  </c:pt>
                </c:lvl>
              </c:multiLvlStrCache>
            </c:multiLvlStrRef>
          </c:cat>
          <c:val>
            <c:numRef>
              <c:f>'9lay_off'!$E$12:$Q$12</c:f>
              <c:numCache>
                <c:formatCode>0</c:formatCode>
                <c:ptCount val="13"/>
                <c:pt idx="0">
                  <c:v>82</c:v>
                </c:pt>
                <c:pt idx="1">
                  <c:v>99</c:v>
                </c:pt>
                <c:pt idx="2">
                  <c:v>90</c:v>
                </c:pt>
                <c:pt idx="3">
                  <c:v>84</c:v>
                </c:pt>
                <c:pt idx="4">
                  <c:v>70</c:v>
                </c:pt>
                <c:pt idx="5">
                  <c:v>72</c:v>
                </c:pt>
                <c:pt idx="6">
                  <c:v>67</c:v>
                </c:pt>
                <c:pt idx="7">
                  <c:v>51</c:v>
                </c:pt>
                <c:pt idx="8">
                  <c:v>64</c:v>
                </c:pt>
                <c:pt idx="9">
                  <c:v>74</c:v>
                </c:pt>
                <c:pt idx="10">
                  <c:v>89</c:v>
                </c:pt>
                <c:pt idx="11">
                  <c:v>95</c:v>
                </c:pt>
                <c:pt idx="12">
                  <c:v>87</c:v>
                </c:pt>
              </c:numCache>
            </c:numRef>
          </c:val>
        </c:ser>
        <c:dLbls>
          <c:showLegendKey val="0"/>
          <c:showVal val="0"/>
          <c:showCatName val="0"/>
          <c:showSerName val="0"/>
          <c:showPercent val="0"/>
          <c:showBubbleSize val="0"/>
        </c:dLbls>
        <c:gapWidth val="150"/>
        <c:axId val="71474176"/>
        <c:axId val="72508160"/>
      </c:barChart>
      <c:catAx>
        <c:axId val="714741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2508160"/>
        <c:crosses val="autoZero"/>
        <c:auto val="1"/>
        <c:lblAlgn val="ctr"/>
        <c:lblOffset val="100"/>
        <c:tickLblSkip val="1"/>
        <c:tickMarkSkip val="1"/>
        <c:noMultiLvlLbl val="0"/>
      </c:catAx>
      <c:valAx>
        <c:axId val="725081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14741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108418</c:v>
              </c:pt>
              <c:pt idx="1">
                <c:v>105536</c:v>
              </c:pt>
            </c:numLit>
          </c:val>
        </c:ser>
        <c:dLbls>
          <c:showLegendKey val="0"/>
          <c:showVal val="0"/>
          <c:showCatName val="0"/>
          <c:showSerName val="0"/>
          <c:showPercent val="0"/>
          <c:showBubbleSize val="0"/>
        </c:dLbls>
        <c:gapWidth val="120"/>
        <c:axId val="72952064"/>
        <c:axId val="72970240"/>
      </c:barChart>
      <c:catAx>
        <c:axId val="7295206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2970240"/>
        <c:crosses val="autoZero"/>
        <c:auto val="1"/>
        <c:lblAlgn val="ctr"/>
        <c:lblOffset val="100"/>
        <c:tickLblSkip val="1"/>
        <c:tickMarkSkip val="1"/>
        <c:noMultiLvlLbl val="0"/>
      </c:catAx>
      <c:valAx>
        <c:axId val="7297024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729520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68765</c:v>
              </c:pt>
              <c:pt idx="1">
                <c:v>3956</c:v>
              </c:pt>
              <c:pt idx="2">
                <c:v>3689</c:v>
              </c:pt>
              <c:pt idx="3">
                <c:v>13786</c:v>
              </c:pt>
              <c:pt idx="4">
                <c:v>11172</c:v>
              </c:pt>
              <c:pt idx="5">
                <c:v>11882</c:v>
              </c:pt>
              <c:pt idx="6">
                <c:v>13486</c:v>
              </c:pt>
              <c:pt idx="7">
                <c:v>16247</c:v>
              </c:pt>
              <c:pt idx="8">
                <c:v>17748</c:v>
              </c:pt>
              <c:pt idx="9">
                <c:v>19049</c:v>
              </c:pt>
              <c:pt idx="10">
                <c:v>18374</c:v>
              </c:pt>
              <c:pt idx="11">
                <c:v>12398</c:v>
              </c:pt>
              <c:pt idx="12">
                <c:v>3402</c:v>
              </c:pt>
            </c:numLit>
          </c:val>
        </c:ser>
        <c:dLbls>
          <c:showLegendKey val="0"/>
          <c:showVal val="0"/>
          <c:showCatName val="0"/>
          <c:showSerName val="0"/>
          <c:showPercent val="0"/>
          <c:showBubbleSize val="0"/>
        </c:dLbls>
        <c:gapWidth val="30"/>
        <c:axId val="74425856"/>
        <c:axId val="74427392"/>
      </c:barChart>
      <c:catAx>
        <c:axId val="7442585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4427392"/>
        <c:crosses val="autoZero"/>
        <c:auto val="1"/>
        <c:lblAlgn val="ctr"/>
        <c:lblOffset val="100"/>
        <c:tickLblSkip val="1"/>
        <c:tickMarkSkip val="1"/>
        <c:noMultiLvlLbl val="0"/>
      </c:catAx>
      <c:valAx>
        <c:axId val="7442739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44258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5054</c:v>
                </c:pt>
                <c:pt idx="1">
                  <c:v>1750</c:v>
                </c:pt>
                <c:pt idx="2">
                  <c:v>2946</c:v>
                </c:pt>
                <c:pt idx="3">
                  <c:v>924</c:v>
                </c:pt>
                <c:pt idx="4">
                  <c:v>1583</c:v>
                </c:pt>
                <c:pt idx="5">
                  <c:v>3530</c:v>
                </c:pt>
                <c:pt idx="6">
                  <c:v>1532</c:v>
                </c:pt>
                <c:pt idx="7">
                  <c:v>2820</c:v>
                </c:pt>
                <c:pt idx="8">
                  <c:v>1358</c:v>
                </c:pt>
                <c:pt idx="9">
                  <c:v>2030</c:v>
                </c:pt>
                <c:pt idx="10">
                  <c:v>16335</c:v>
                </c:pt>
                <c:pt idx="11">
                  <c:v>1331</c:v>
                </c:pt>
                <c:pt idx="12">
                  <c:v>28156</c:v>
                </c:pt>
                <c:pt idx="13">
                  <c:v>2607</c:v>
                </c:pt>
                <c:pt idx="14">
                  <c:v>8339</c:v>
                </c:pt>
                <c:pt idx="15">
                  <c:v>1314</c:v>
                </c:pt>
                <c:pt idx="16">
                  <c:v>2775</c:v>
                </c:pt>
                <c:pt idx="17">
                  <c:v>3427</c:v>
                </c:pt>
                <c:pt idx="18">
                  <c:v>6336</c:v>
                </c:pt>
                <c:pt idx="19">
                  <c:v>1788</c:v>
                </c:pt>
              </c:numCache>
            </c:numRef>
          </c:val>
        </c:ser>
        <c:dLbls>
          <c:showLegendKey val="0"/>
          <c:showVal val="0"/>
          <c:showCatName val="0"/>
          <c:showSerName val="0"/>
          <c:showPercent val="0"/>
          <c:showBubbleSize val="0"/>
        </c:dLbls>
        <c:gapWidth val="30"/>
        <c:axId val="74162560"/>
        <c:axId val="74164096"/>
      </c:barChart>
      <c:catAx>
        <c:axId val="7416256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74164096"/>
        <c:crosses val="autoZero"/>
        <c:auto val="1"/>
        <c:lblAlgn val="ctr"/>
        <c:lblOffset val="100"/>
        <c:tickLblSkip val="1"/>
        <c:tickMarkSkip val="1"/>
        <c:noMultiLvlLbl val="0"/>
      </c:catAx>
      <c:valAx>
        <c:axId val="7416409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416256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120.35857076350101</c:v>
                </c:pt>
                <c:pt idx="1">
                  <c:v>112.723028455285</c:v>
                </c:pt>
                <c:pt idx="2">
                  <c:v>118.26948880233699</c:v>
                </c:pt>
                <c:pt idx="3">
                  <c:v>118.273055155875</c:v>
                </c:pt>
                <c:pt idx="4">
                  <c:v>114.503137990762</c:v>
                </c:pt>
                <c:pt idx="5">
                  <c:v>122.978376593457</c:v>
                </c:pt>
                <c:pt idx="6">
                  <c:v>109.673455806783</c:v>
                </c:pt>
                <c:pt idx="7">
                  <c:v>118.519682434668</c:v>
                </c:pt>
                <c:pt idx="8">
                  <c:v>109.205647944776</c:v>
                </c:pt>
                <c:pt idx="9">
                  <c:v>117.973508393285</c:v>
                </c:pt>
                <c:pt idx="10">
                  <c:v>116.929490748322</c:v>
                </c:pt>
                <c:pt idx="11">
                  <c:v>115.31222446043201</c:v>
                </c:pt>
                <c:pt idx="12">
                  <c:v>114.63877411295201</c:v>
                </c:pt>
                <c:pt idx="13">
                  <c:v>113.895593765882</c:v>
                </c:pt>
                <c:pt idx="14">
                  <c:v>121.71929050969401</c:v>
                </c:pt>
                <c:pt idx="15">
                  <c:v>119.192466832504</c:v>
                </c:pt>
                <c:pt idx="16">
                  <c:v>118.942514830128</c:v>
                </c:pt>
                <c:pt idx="17">
                  <c:v>114.88694267515901</c:v>
                </c:pt>
                <c:pt idx="18">
                  <c:v>82.395187671362393</c:v>
                </c:pt>
                <c:pt idx="19">
                  <c:v>110.42475638599799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113.204670629592</c:v>
                </c:pt>
                <c:pt idx="1">
                  <c:v>113.204670629592</c:v>
                </c:pt>
                <c:pt idx="2">
                  <c:v>113.204670629592</c:v>
                </c:pt>
                <c:pt idx="3">
                  <c:v>113.204670629592</c:v>
                </c:pt>
                <c:pt idx="4">
                  <c:v>113.204670629592</c:v>
                </c:pt>
                <c:pt idx="5">
                  <c:v>113.204670629592</c:v>
                </c:pt>
                <c:pt idx="6">
                  <c:v>113.204670629592</c:v>
                </c:pt>
                <c:pt idx="7">
                  <c:v>113.204670629592</c:v>
                </c:pt>
                <c:pt idx="8">
                  <c:v>113.204670629592</c:v>
                </c:pt>
                <c:pt idx="9">
                  <c:v>113.204670629592</c:v>
                </c:pt>
                <c:pt idx="10">
                  <c:v>113.204670629592</c:v>
                </c:pt>
                <c:pt idx="11">
                  <c:v>113.204670629592</c:v>
                </c:pt>
                <c:pt idx="12">
                  <c:v>113.204670629592</c:v>
                </c:pt>
                <c:pt idx="13">
                  <c:v>113.204670629592</c:v>
                </c:pt>
                <c:pt idx="14">
                  <c:v>113.204670629592</c:v>
                </c:pt>
                <c:pt idx="15">
                  <c:v>113.204670629592</c:v>
                </c:pt>
                <c:pt idx="16">
                  <c:v>113.204670629592</c:v>
                </c:pt>
                <c:pt idx="17">
                  <c:v>113.204670629592</c:v>
                </c:pt>
                <c:pt idx="18">
                  <c:v>113.204670629592</c:v>
                </c:pt>
                <c:pt idx="19">
                  <c:v>113.204670629592</c:v>
                </c:pt>
              </c:numCache>
            </c:numRef>
          </c:val>
          <c:smooth val="0"/>
        </c:ser>
        <c:dLbls>
          <c:showLegendKey val="0"/>
          <c:showVal val="0"/>
          <c:showCatName val="0"/>
          <c:showSerName val="0"/>
          <c:showPercent val="0"/>
          <c:showBubbleSize val="0"/>
        </c:dLbls>
        <c:marker val="1"/>
        <c:smooth val="0"/>
        <c:axId val="74182016"/>
        <c:axId val="74192000"/>
      </c:lineChart>
      <c:catAx>
        <c:axId val="7418201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74192000"/>
        <c:crosses val="autoZero"/>
        <c:auto val="1"/>
        <c:lblAlgn val="ctr"/>
        <c:lblOffset val="100"/>
        <c:tickLblSkip val="1"/>
        <c:tickMarkSkip val="1"/>
        <c:noMultiLvlLbl val="0"/>
      </c:catAx>
      <c:valAx>
        <c:axId val="74192000"/>
        <c:scaling>
          <c:orientation val="minMax"/>
          <c:min val="82"/>
        </c:scaling>
        <c:delete val="0"/>
        <c:axPos val="l"/>
        <c:numFmt formatCode="0.0" sourceLinked="1"/>
        <c:majorTickMark val="out"/>
        <c:minorTickMark val="none"/>
        <c:tickLblPos val="none"/>
        <c:spPr>
          <a:ln w="9525">
            <a:noFill/>
          </a:ln>
        </c:spPr>
        <c:crossAx val="7418201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numLit>
          </c:val>
          <c:smooth val="0"/>
        </c:ser>
        <c:ser>
          <c:idx val="1"/>
          <c:order val="1"/>
          <c:tx>
            <c:v>iconfianca</c:v>
          </c:tx>
          <c:spPr>
            <a:ln w="25400">
              <a:solidFill>
                <a:schemeClr val="accent2"/>
              </a:solidFill>
              <a:prstDash val="solid"/>
            </a:ln>
          </c:spPr>
          <c:marker>
            <c:symbol val="none"/>
          </c:marker>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numLit>
          </c:val>
          <c:smooth val="0"/>
        </c:ser>
        <c:dLbls>
          <c:showLegendKey val="0"/>
          <c:showVal val="0"/>
          <c:showCatName val="0"/>
          <c:showSerName val="0"/>
          <c:showPercent val="0"/>
          <c:showBubbleSize val="0"/>
        </c:dLbls>
        <c:marker val="1"/>
        <c:smooth val="0"/>
        <c:axId val="72712960"/>
        <c:axId val="72714496"/>
      </c:lineChart>
      <c:catAx>
        <c:axId val="727129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2714496"/>
        <c:crosses val="autoZero"/>
        <c:auto val="1"/>
        <c:lblAlgn val="ctr"/>
        <c:lblOffset val="100"/>
        <c:tickLblSkip val="6"/>
        <c:tickMarkSkip val="1"/>
        <c:noMultiLvlLbl val="0"/>
      </c:catAx>
      <c:valAx>
        <c:axId val="7271449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271296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-0.39979841105113217</c:v>
              </c:pt>
              <c:pt idx="1">
                <c:v>-0.23766908730366471</c:v>
              </c:pt>
              <c:pt idx="2">
                <c:v>-0.38767434315533889</c:v>
              </c:pt>
              <c:pt idx="3">
                <c:v>-0.33016160629031449</c:v>
              </c:pt>
              <c:pt idx="4">
                <c:v>-0.57386569594893022</c:v>
              </c:pt>
              <c:pt idx="5">
                <c:v>-0.48144932606562912</c:v>
              </c:pt>
              <c:pt idx="6">
                <c:v>-0.40276873994773699</c:v>
              </c:pt>
              <c:pt idx="7">
                <c:v>-0.13607172590997979</c:v>
              </c:pt>
              <c:pt idx="8">
                <c:v>8.6077693671693906E-2</c:v>
              </c:pt>
              <c:pt idx="9">
                <c:v>0.38401588712423973</c:v>
              </c:pt>
              <c:pt idx="10">
                <c:v>0.48687976164901292</c:v>
              </c:pt>
              <c:pt idx="11">
                <c:v>0.49974579356861037</c:v>
              </c:pt>
              <c:pt idx="12">
                <c:v>0.39924606818462616</c:v>
              </c:pt>
              <c:pt idx="13">
                <c:v>0.37164765001055711</c:v>
              </c:pt>
              <c:pt idx="14">
                <c:v>0.40607066081793702</c:v>
              </c:pt>
              <c:pt idx="15">
                <c:v>0.57678464080148306</c:v>
              </c:pt>
              <c:pt idx="16">
                <c:v>0.86872693905929821</c:v>
              </c:pt>
              <c:pt idx="17">
                <c:v>1.0557432452712723</c:v>
              </c:pt>
              <c:pt idx="18">
                <c:v>1.1575774120192612</c:v>
              </c:pt>
              <c:pt idx="19">
                <c:v>1.1983614108687706</c:v>
              </c:pt>
              <c:pt idx="20">
                <c:v>1.2447080477143979</c:v>
              </c:pt>
              <c:pt idx="21">
                <c:v>1.1752596913570517</c:v>
              </c:pt>
              <c:pt idx="22">
                <c:v>0.93256852825371295</c:v>
              </c:pt>
              <c:pt idx="23">
                <c:v>0.69529993141227531</c:v>
              </c:pt>
              <c:pt idx="24">
                <c:v>0.61985968275210701</c:v>
              </c:pt>
              <c:pt idx="25">
                <c:v>0.71651251939912397</c:v>
              </c:pt>
              <c:pt idx="26">
                <c:v>0.88571368919837146</c:v>
              </c:pt>
              <c:pt idx="27">
                <c:v>0.92941832533183322</c:v>
              </c:pt>
              <c:pt idx="28">
                <c:v>0.90286715041529042</c:v>
              </c:pt>
              <c:pt idx="29">
                <c:v>0.72078510811799845</c:v>
              </c:pt>
              <c:pt idx="30">
                <c:v>0.3937572980856322</c:v>
              </c:pt>
              <c:pt idx="31">
                <c:v>0.19973855616091871</c:v>
              </c:pt>
              <c:pt idx="32">
                <c:v>0.12410262441048883</c:v>
              </c:pt>
              <c:pt idx="33">
                <c:v>0.28798308601887224</c:v>
              </c:pt>
              <c:pt idx="34">
                <c:v>0.19842421761414286</c:v>
              </c:pt>
              <c:pt idx="35">
                <c:v>0.30967550322253018</c:v>
              </c:pt>
              <c:pt idx="36">
                <c:v>0.27708866215507466</c:v>
              </c:pt>
              <c:pt idx="37">
                <c:v>0.53827333118102916</c:v>
              </c:pt>
              <c:pt idx="38">
                <c:v>0.43846200365668991</c:v>
              </c:pt>
              <c:pt idx="39">
                <c:v>0.59894162107231275</c:v>
              </c:pt>
              <c:pt idx="40">
                <c:v>0.47331168910607258</c:v>
              </c:pt>
              <c:pt idx="41">
                <c:v>0.76712481399673127</c:v>
              </c:pt>
              <c:pt idx="42">
                <c:v>0.85436608166668715</c:v>
              </c:pt>
              <c:pt idx="43">
                <c:v>1.0069860510827537</c:v>
              </c:pt>
              <c:pt idx="44">
                <c:v>1.0009973130468861</c:v>
              </c:pt>
              <c:pt idx="45">
                <c:v>1.1563070293192095</c:v>
              </c:pt>
              <c:pt idx="46">
                <c:v>1.1536164442215475</c:v>
              </c:pt>
              <c:pt idx="47">
                <c:v>0.9706234524436067</c:v>
              </c:pt>
              <c:pt idx="48">
                <c:v>0.81358847064350248</c:v>
              </c:pt>
              <c:pt idx="49">
                <c:v>0.90689538719072493</c:v>
              </c:pt>
              <c:pt idx="50">
                <c:v>1.1882019307173075</c:v>
              </c:pt>
              <c:pt idx="51">
                <c:v>1.3399531807252312</c:v>
              </c:pt>
              <c:pt idx="52">
                <c:v>1.4828952004897569</c:v>
              </c:pt>
              <c:pt idx="53">
                <c:v>1.5295414308622728</c:v>
              </c:pt>
              <c:pt idx="54">
                <c:v>1.3986045350705705</c:v>
              </c:pt>
              <c:pt idx="55">
                <c:v>1.3913251731801408</c:v>
              </c:pt>
              <c:pt idx="56">
                <c:v>1.4068353382177159</c:v>
              </c:pt>
              <c:pt idx="57">
                <c:v>1.5006119601532513</c:v>
              </c:pt>
              <c:pt idx="58">
                <c:v>1.4588360480482923</c:v>
              </c:pt>
              <c:pt idx="59">
                <c:v>1.3340618609894932</c:v>
              </c:pt>
              <c:pt idx="60">
                <c:v>1.269709602667046</c:v>
              </c:pt>
              <c:pt idx="61">
                <c:v>1.2614892737182934</c:v>
              </c:pt>
              <c:pt idx="62">
                <c:v>1.4594543927657317</c:v>
              </c:pt>
              <c:pt idx="63">
                <c:v>1.5146212241142265</c:v>
              </c:pt>
              <c:pt idx="64">
                <c:v>1.4794846080347108</c:v>
              </c:pt>
              <c:pt idx="65">
                <c:v>1.0801372786269776</c:v>
              </c:pt>
              <c:pt idx="66">
                <c:v>0.77361899300252102</c:v>
              </c:pt>
              <c:pt idx="67">
                <c:v>0.59558481034134048</c:v>
              </c:pt>
              <c:pt idx="68">
                <c:v>0.52004005856447189</c:v>
              </c:pt>
              <c:pt idx="69">
                <c:v>0.21915312320388014</c:v>
              </c:pt>
              <c:pt idx="70">
                <c:v>-0.47311218296616153</c:v>
              </c:pt>
              <c:pt idx="71">
                <c:v>-1.1725426997207342</c:v>
              </c:pt>
              <c:pt idx="72">
                <c:v>-1.6741852487109348</c:v>
              </c:pt>
              <c:pt idx="73">
                <c:v>-2.0361367904969625</c:v>
              </c:pt>
              <c:pt idx="74">
                <c:v>-2.1128725291943216</c:v>
              </c:pt>
              <c:pt idx="75">
                <c:v>-2.1157128134084915</c:v>
              </c:pt>
              <c:pt idx="76">
                <c:v>-1.718892604856622</c:v>
              </c:pt>
              <c:pt idx="77">
                <c:v>-1.3743939436834611</c:v>
              </c:pt>
              <c:pt idx="78">
                <c:v>-0.97678543066592116</c:v>
              </c:pt>
              <c:pt idx="79">
                <c:v>-0.5768265529077401</c:v>
              </c:pt>
              <c:pt idx="80">
                <c:v>-0.23036325009916891</c:v>
              </c:pt>
              <c:pt idx="81">
                <c:v>9.4078907801165707E-2</c:v>
              </c:pt>
              <c:pt idx="82">
                <c:v>3.289989070096918E-2</c:v>
              </c:pt>
              <c:pt idx="83">
                <c:v>-8.1119315842444889E-2</c:v>
              </c:pt>
              <c:pt idx="84">
                <c:v>-0.23019734060987854</c:v>
              </c:pt>
              <c:pt idx="85">
                <c:v>-0.29055257832245851</c:v>
              </c:pt>
              <c:pt idx="86">
                <c:v>-0.1665847366582287</c:v>
              </c:pt>
              <c:pt idx="87">
                <c:v>1.5780116504695782E-2</c:v>
              </c:pt>
              <c:pt idx="88">
                <c:v>0.20421526950945323</c:v>
              </c:pt>
              <c:pt idx="89">
                <c:v>0.25885965937449651</c:v>
              </c:pt>
              <c:pt idx="90">
                <c:v>0.17287893993367856</c:v>
              </c:pt>
              <c:pt idx="91">
                <c:v>0.14500127594746781</c:v>
              </c:pt>
              <c:pt idx="92">
                <c:v>0.149084116078497</c:v>
              </c:pt>
              <c:pt idx="93">
                <c:v>-4.2860088822429393E-2</c:v>
              </c:pt>
              <c:pt idx="94">
                <c:v>-0.3119476552947153</c:v>
              </c:pt>
              <c:pt idx="95">
                <c:v>-0.79158148767185899</c:v>
              </c:pt>
              <c:pt idx="96">
                <c:v>-0.9781197401471976</c:v>
              </c:pt>
              <c:pt idx="97">
                <c:v>-1.1298172253846586</c:v>
              </c:pt>
              <c:pt idx="98">
                <c:v>-1.1775790359749589</c:v>
              </c:pt>
              <c:pt idx="99">
                <c:v>-1.3713664575676461</c:v>
              </c:pt>
              <c:pt idx="100">
                <c:v>-1.5521973785210599</c:v>
              </c:pt>
              <c:pt idx="101">
                <c:v>-1.7091254492662091</c:v>
              </c:pt>
              <c:pt idx="102">
                <c:v>-1.856229978560147</c:v>
              </c:pt>
              <c:pt idx="103">
                <c:v>-2.0006386452286251</c:v>
              </c:pt>
              <c:pt idx="104">
                <c:v>-2.218968600964804</c:v>
              </c:pt>
              <c:pt idx="105">
                <c:v>-2.4720227042538836</c:v>
              </c:pt>
              <c:pt idx="106">
                <c:v>-2.9049559544983428</c:v>
              </c:pt>
              <c:pt idx="107">
                <c:v>-3.3258642544674921</c:v>
              </c:pt>
              <c:pt idx="108">
                <c:v>-3.6041461405637167</c:v>
              </c:pt>
              <c:pt idx="109">
                <c:v>-3.7441684618547808</c:v>
              </c:pt>
              <c:pt idx="110">
                <c:v>-3.7094594073722642</c:v>
              </c:pt>
              <c:pt idx="111">
                <c:v>-3.6106342051212743</c:v>
              </c:pt>
              <c:pt idx="112">
                <c:v>-3.5729317907356597</c:v>
              </c:pt>
              <c:pt idx="113">
                <c:v>-3.4156400831014579</c:v>
              </c:pt>
              <c:pt idx="114">
                <c:v>-3.330822831031456</c:v>
              </c:pt>
              <c:pt idx="115">
                <c:v>-3.0605869148387539</c:v>
              </c:pt>
              <c:pt idx="116">
                <c:v>-3.2331955057108819</c:v>
              </c:pt>
              <c:pt idx="117">
                <c:v>-3.5688566821319943</c:v>
              </c:pt>
              <c:pt idx="118">
                <c:v>-3.8706244434019896</c:v>
              </c:pt>
              <c:pt idx="119">
                <c:v>-3.9442523110964669</c:v>
              </c:pt>
              <c:pt idx="120">
                <c:v>-3.8640671767225383</c:v>
              </c:pt>
              <c:pt idx="121">
                <c:v>-3.7729094310781752</c:v>
              </c:pt>
              <c:pt idx="122">
                <c:v>-3.4386636893890814</c:v>
              </c:pt>
              <c:pt idx="123">
                <c:v>-3.1456830422182258</c:v>
              </c:pt>
              <c:pt idx="124">
                <c:v>-2.8266530533756424</c:v>
              </c:pt>
              <c:pt idx="125">
                <c:v>-2.5942425302590015</c:v>
              </c:pt>
              <c:pt idx="126">
                <c:v>-2.3181061470471445</c:v>
              </c:pt>
              <c:pt idx="127">
                <c:v>-1.8890910721171896</c:v>
              </c:pt>
              <c:pt idx="128">
                <c:v>-1.5767757139935015</c:v>
              </c:pt>
              <c:pt idx="129">
                <c:v>-1.3240937854222659</c:v>
              </c:pt>
              <c:pt idx="130">
                <c:v>-1.1887173018777877</c:v>
              </c:pt>
              <c:pt idx="131">
                <c:v>-1.028049339196023</c:v>
              </c:pt>
              <c:pt idx="132">
                <c:v>-0.7620408260741951</c:v>
              </c:pt>
              <c:pt idx="133">
                <c:v>-0.51589429441411638</c:v>
              </c:pt>
              <c:pt idx="134">
                <c:v>-0.25028040973554233</c:v>
              </c:pt>
              <c:pt idx="135">
                <c:v>-8.6986836534761261E-2</c:v>
              </c:pt>
              <c:pt idx="136">
                <c:v>0.13818613597558119</c:v>
              </c:pt>
              <c:pt idx="137">
                <c:v>0.36207497321351817</c:v>
              </c:pt>
              <c:pt idx="138">
                <c:v>0.54133861498171765</c:v>
              </c:pt>
              <c:pt idx="139">
                <c:v>0.60052452654327571</c:v>
              </c:pt>
              <c:pt idx="140">
                <c:v>0.53905069379704706</c:v>
              </c:pt>
              <c:pt idx="141">
                <c:v>0.56420719361759963</c:v>
              </c:pt>
              <c:pt idx="142">
                <c:v>0.38725013222909999</c:v>
              </c:pt>
              <c:pt idx="143">
                <c:v>0.18261918456354798</c:v>
              </c:pt>
              <c:pt idx="144">
                <c:v>0.26940900055532657</c:v>
              </c:pt>
              <c:pt idx="145">
                <c:v>0.30799349771697837</c:v>
              </c:pt>
              <c:pt idx="146">
                <c:v>0.64538057035230345</c:v>
              </c:pt>
              <c:pt idx="147">
                <c:v>0.80226622713531026</c:v>
              </c:pt>
              <c:pt idx="148">
                <c:v>1.1661078245003251</c:v>
              </c:pt>
              <c:pt idx="149">
                <c:v>1.286290837473516</c:v>
              </c:pt>
              <c:pt idx="150">
                <c:v>1.3641822912681871</c:v>
              </c:pt>
              <c:pt idx="151">
                <c:v>1.3951416199701836</c:v>
              </c:pt>
              <c:pt idx="152">
                <c:v>1.4021635953278373</c:v>
              </c:pt>
              <c:pt idx="153">
                <c:v>1.1615850591362635</c:v>
              </c:pt>
              <c:pt idx="154">
                <c:v>0.92610153639978687</c:v>
              </c:pt>
              <c:pt idx="155">
                <c:v>0.69225247289366998</c:v>
              </c:pt>
              <c:pt idx="156">
                <c:v>0.74617946953743008</c:v>
              </c:pt>
              <c:pt idx="157">
                <c:v>0.77090204366230641</c:v>
              </c:pt>
              <c:pt idx="158">
                <c:v>0.96392802887224627</c:v>
              </c:pt>
              <c:pt idx="159">
                <c:v>1.093825208177345</c:v>
              </c:pt>
              <c:pt idx="160">
                <c:v>1.1925705797204744</c:v>
              </c:pt>
              <c:pt idx="161">
                <c:v>1.2048848376026648</c:v>
              </c:pt>
              <c:pt idx="162">
                <c:v>1.2105555140769497</c:v>
              </c:pt>
              <c:pt idx="163">
                <c:v>1.3071234908293063</c:v>
              </c:pt>
              <c:pt idx="164">
                <c:v>1.3444194716935347</c:v>
              </c:pt>
              <c:pt idx="165">
                <c:v>1.3167402848612642</c:v>
              </c:pt>
              <c:pt idx="166">
                <c:v>1.2228697099483503</c:v>
              </c:pt>
              <c:pt idx="167">
                <c:v>1.1357827478510572</c:v>
              </c:pt>
              <c:pt idx="168">
                <c:v>1.1760901839052016</c:v>
              </c:pt>
            </c:numLit>
          </c:val>
          <c:smooth val="0"/>
        </c:ser>
        <c:dLbls>
          <c:showLegendKey val="0"/>
          <c:showVal val="0"/>
          <c:showCatName val="0"/>
          <c:showSerName val="1"/>
          <c:showPercent val="0"/>
          <c:showBubbleSize val="0"/>
        </c:dLbls>
        <c:marker val="1"/>
        <c:smooth val="0"/>
        <c:axId val="72740224"/>
        <c:axId val="74077696"/>
      </c:lineChart>
      <c:catAx>
        <c:axId val="7274022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4077696"/>
        <c:crosses val="autoZero"/>
        <c:auto val="1"/>
        <c:lblAlgn val="ctr"/>
        <c:lblOffset val="100"/>
        <c:tickLblSkip val="1"/>
        <c:tickMarkSkip val="1"/>
        <c:noMultiLvlLbl val="0"/>
      </c:catAx>
      <c:valAx>
        <c:axId val="7407769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274022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0.000</c:formatCode>
              <c:ptCount val="171"/>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numLit>
          </c:val>
          <c:smooth val="0"/>
        </c:ser>
        <c:dLbls>
          <c:showLegendKey val="0"/>
          <c:showVal val="0"/>
          <c:showCatName val="0"/>
          <c:showSerName val="0"/>
          <c:showPercent val="0"/>
          <c:showBubbleSize val="0"/>
        </c:dLbls>
        <c:marker val="1"/>
        <c:smooth val="0"/>
        <c:axId val="74097792"/>
        <c:axId val="74099328"/>
      </c:lineChart>
      <c:catAx>
        <c:axId val="740977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4099328"/>
        <c:crosses val="autoZero"/>
        <c:auto val="1"/>
        <c:lblAlgn val="ctr"/>
        <c:lblOffset val="100"/>
        <c:tickLblSkip val="1"/>
        <c:tickMarkSkip val="1"/>
        <c:noMultiLvlLbl val="0"/>
      </c:catAx>
      <c:valAx>
        <c:axId val="740993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409779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pt idx="163">
                <c:v>-1.1097047986555557</c:v>
              </c:pt>
              <c:pt idx="164">
                <c:v>-1.061582607988889</c:v>
              </c:pt>
              <c:pt idx="165">
                <c:v>-0.43091576162222234</c:v>
              </c:pt>
              <c:pt idx="166">
                <c:v>0.41726350510000004</c:v>
              </c:pt>
              <c:pt idx="167">
                <c:v>1.1039365419666669</c:v>
              </c:pt>
              <c:pt idx="168">
                <c:v>1.4950841565000001</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5.0064920025333342</c:v>
              </c:pt>
              <c:pt idx="163">
                <c:v>6.4021945862222225</c:v>
              </c:pt>
              <c:pt idx="164">
                <c:v>6.9199882443444451</c:v>
              </c:pt>
              <c:pt idx="165">
                <c:v>6.7846826247444438</c:v>
              </c:pt>
              <c:pt idx="166">
                <c:v>6.4000293378888884</c:v>
              </c:pt>
              <c:pt idx="167">
                <c:v>6.1850416658888889</c:v>
              </c:pt>
              <c:pt idx="168">
                <c:v>6.472403641244445</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pt idx="163">
                <c:v>7.896726457333334</c:v>
              </c:pt>
              <c:pt idx="164">
                <c:v>8.4538619703333353</c:v>
              </c:pt>
              <c:pt idx="165">
                <c:v>8.2845531951111102</c:v>
              </c:pt>
              <c:pt idx="166">
                <c:v>6.9159763183333327</c:v>
              </c:pt>
              <c:pt idx="167">
                <c:v>7.0302710333333325</c:v>
              </c:pt>
              <c:pt idx="168">
                <c:v>7.8967812294444437</c:v>
              </c:pt>
            </c:numLit>
          </c:val>
          <c:smooth val="0"/>
        </c:ser>
        <c:dLbls>
          <c:showLegendKey val="0"/>
          <c:showVal val="0"/>
          <c:showCatName val="0"/>
          <c:showSerName val="0"/>
          <c:showPercent val="0"/>
          <c:showBubbleSize val="0"/>
        </c:dLbls>
        <c:marker val="1"/>
        <c:smooth val="0"/>
        <c:axId val="74380416"/>
        <c:axId val="74381952"/>
      </c:lineChart>
      <c:catAx>
        <c:axId val="743804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4381952"/>
        <c:crosses val="autoZero"/>
        <c:auto val="1"/>
        <c:lblAlgn val="ctr"/>
        <c:lblOffset val="100"/>
        <c:tickLblSkip val="6"/>
        <c:tickMarkSkip val="1"/>
        <c:noMultiLvlLbl val="0"/>
      </c:catAx>
      <c:valAx>
        <c:axId val="7438195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438041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0.000</c:formatCode>
              <c:ptCount val="17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numLit>
          </c:val>
          <c:smooth val="0"/>
        </c:ser>
        <c:dLbls>
          <c:showLegendKey val="0"/>
          <c:showVal val="0"/>
          <c:showCatName val="0"/>
          <c:showSerName val="0"/>
          <c:showPercent val="0"/>
          <c:showBubbleSize val="0"/>
        </c:dLbls>
        <c:marker val="1"/>
        <c:smooth val="0"/>
        <c:axId val="75029888"/>
        <c:axId val="13448921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numLit>
          </c:val>
          <c:smooth val="0"/>
        </c:ser>
        <c:dLbls>
          <c:showLegendKey val="0"/>
          <c:showVal val="0"/>
          <c:showCatName val="0"/>
          <c:showSerName val="0"/>
          <c:showPercent val="0"/>
          <c:showBubbleSize val="0"/>
        </c:dLbls>
        <c:marker val="1"/>
        <c:smooth val="0"/>
        <c:axId val="134490752"/>
        <c:axId val="134500736"/>
      </c:lineChart>
      <c:catAx>
        <c:axId val="750298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4489216"/>
        <c:crosses val="autoZero"/>
        <c:auto val="1"/>
        <c:lblAlgn val="ctr"/>
        <c:lblOffset val="100"/>
        <c:tickLblSkip val="1"/>
        <c:tickMarkSkip val="1"/>
        <c:noMultiLvlLbl val="0"/>
      </c:catAx>
      <c:valAx>
        <c:axId val="13448921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029888"/>
        <c:crosses val="autoZero"/>
        <c:crossBetween val="between"/>
        <c:majorUnit val="100"/>
        <c:minorUnit val="100"/>
      </c:valAx>
      <c:catAx>
        <c:axId val="134490752"/>
        <c:scaling>
          <c:orientation val="minMax"/>
        </c:scaling>
        <c:delete val="1"/>
        <c:axPos val="b"/>
        <c:numFmt formatCode="0.0" sourceLinked="1"/>
        <c:majorTickMark val="out"/>
        <c:minorTickMark val="none"/>
        <c:tickLblPos val="none"/>
        <c:crossAx val="134500736"/>
        <c:crosses val="autoZero"/>
        <c:auto val="1"/>
        <c:lblAlgn val="ctr"/>
        <c:lblOffset val="100"/>
        <c:noMultiLvlLbl val="0"/>
      </c:catAx>
      <c:valAx>
        <c:axId val="13450073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3449075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strLit>
          </c:cat>
          <c:val>
            <c:numLit>
              <c:formatCode>0.0</c:formatCode>
              <c:ptCount val="171"/>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pt idx="163">
                <c:v>2.9014210089999999</c:v>
              </c:pt>
              <c:pt idx="164">
                <c:v>2.3308329410000002</c:v>
              </c:pt>
              <c:pt idx="165">
                <c:v>2.6500951769999999</c:v>
              </c:pt>
              <c:pt idx="166">
                <c:v>2.9054633253333333</c:v>
              </c:pt>
              <c:pt idx="167">
                <c:v>5.1868971673333331</c:v>
              </c:pt>
              <c:pt idx="168">
                <c:v>5.6388608863333332</c:v>
              </c:pt>
            </c:numLit>
          </c:val>
          <c:smooth val="0"/>
        </c:ser>
        <c:dLbls>
          <c:showLegendKey val="0"/>
          <c:showVal val="0"/>
          <c:showCatName val="0"/>
          <c:showSerName val="0"/>
          <c:showPercent val="0"/>
          <c:showBubbleSize val="0"/>
        </c:dLbls>
        <c:marker val="1"/>
        <c:smooth val="0"/>
        <c:axId val="134560768"/>
        <c:axId val="134578944"/>
      </c:lineChart>
      <c:catAx>
        <c:axId val="1345607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4578944"/>
        <c:crosses val="autoZero"/>
        <c:auto val="1"/>
        <c:lblAlgn val="ctr"/>
        <c:lblOffset val="100"/>
        <c:tickLblSkip val="1"/>
        <c:tickMarkSkip val="1"/>
        <c:noMultiLvlLbl val="0"/>
      </c:catAx>
      <c:valAx>
        <c:axId val="134578944"/>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456076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2016</c:v>
                  </c:pt>
                  <c:pt idx="12">
                    <c:v>2017</c:v>
                  </c:pt>
                </c:lvl>
              </c:multiLvlStrCache>
            </c:multiLvlStrRef>
          </c:cat>
          <c:val>
            <c:numRef>
              <c:f>'9lay_off'!$E$15:$Q$15</c:f>
              <c:numCache>
                <c:formatCode>#,##0</c:formatCode>
                <c:ptCount val="13"/>
                <c:pt idx="0">
                  <c:v>1428</c:v>
                </c:pt>
                <c:pt idx="1">
                  <c:v>1549</c:v>
                </c:pt>
                <c:pt idx="2">
                  <c:v>1313</c:v>
                </c:pt>
                <c:pt idx="3">
                  <c:v>1226</c:v>
                </c:pt>
                <c:pt idx="4">
                  <c:v>885</c:v>
                </c:pt>
                <c:pt idx="5">
                  <c:v>1135</c:v>
                </c:pt>
                <c:pt idx="6">
                  <c:v>822</c:v>
                </c:pt>
                <c:pt idx="7">
                  <c:v>794</c:v>
                </c:pt>
                <c:pt idx="8">
                  <c:v>857</c:v>
                </c:pt>
                <c:pt idx="9">
                  <c:v>1206</c:v>
                </c:pt>
                <c:pt idx="10">
                  <c:v>1448</c:v>
                </c:pt>
                <c:pt idx="11">
                  <c:v>1983</c:v>
                </c:pt>
                <c:pt idx="12">
                  <c:v>1653</c:v>
                </c:pt>
              </c:numCache>
            </c:numRef>
          </c:val>
        </c:ser>
        <c:dLbls>
          <c:showLegendKey val="0"/>
          <c:showVal val="0"/>
          <c:showCatName val="0"/>
          <c:showSerName val="0"/>
          <c:showPercent val="0"/>
          <c:showBubbleSize val="0"/>
        </c:dLbls>
        <c:gapWidth val="150"/>
        <c:axId val="71312128"/>
        <c:axId val="71313664"/>
      </c:barChart>
      <c:catAx>
        <c:axId val="7131212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71313664"/>
        <c:crosses val="autoZero"/>
        <c:auto val="1"/>
        <c:lblAlgn val="ctr"/>
        <c:lblOffset val="100"/>
        <c:tickLblSkip val="1"/>
        <c:tickMarkSkip val="1"/>
        <c:noMultiLvlLbl val="0"/>
      </c:catAx>
      <c:valAx>
        <c:axId val="713136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13121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0.76744186046511631</c:v>
                </c:pt>
                <c:pt idx="1">
                  <c:v>0.83870967741935487</c:v>
                </c:pt>
                <c:pt idx="2">
                  <c:v>0.97435897435897434</c:v>
                </c:pt>
                <c:pt idx="3">
                  <c:v>1.0214285714285716</c:v>
                </c:pt>
                <c:pt idx="4">
                  <c:v>1.0925925925925926</c:v>
                </c:pt>
                <c:pt idx="5">
                  <c:v>1.1898734177215189</c:v>
                </c:pt>
                <c:pt idx="6">
                  <c:v>1.1594202898550725</c:v>
                </c:pt>
                <c:pt idx="7">
                  <c:v>1.1845238095238093</c:v>
                </c:pt>
                <c:pt idx="8">
                  <c:v>1.0491803278688525</c:v>
                </c:pt>
                <c:pt idx="9">
                  <c:v>0.97727272727272718</c:v>
                </c:pt>
                <c:pt idx="10">
                  <c:v>0.98019801980198029</c:v>
                </c:pt>
                <c:pt idx="11">
                  <c:v>1.4175257731958764</c:v>
                </c:pt>
                <c:pt idx="12">
                  <c:v>1.2291666666666667</c:v>
                </c:pt>
                <c:pt idx="13">
                  <c:v>0.82191780821917815</c:v>
                </c:pt>
                <c:pt idx="14">
                  <c:v>1.2201834862385321</c:v>
                </c:pt>
                <c:pt idx="15">
                  <c:v>1.1206896551724139</c:v>
                </c:pt>
                <c:pt idx="16">
                  <c:v>1.0465116279069768</c:v>
                </c:pt>
                <c:pt idx="17">
                  <c:v>1.0606060606060606</c:v>
                </c:pt>
              </c:numCache>
            </c:numRef>
          </c:val>
        </c:ser>
        <c:dLbls>
          <c:showLegendKey val="0"/>
          <c:showVal val="0"/>
          <c:showCatName val="0"/>
          <c:showSerName val="0"/>
          <c:showPercent val="0"/>
          <c:showBubbleSize val="0"/>
        </c:dLbls>
        <c:axId val="73778304"/>
        <c:axId val="73779840"/>
      </c:radarChart>
      <c:catAx>
        <c:axId val="7377830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73779840"/>
        <c:crosses val="autoZero"/>
        <c:auto val="0"/>
        <c:lblAlgn val="ctr"/>
        <c:lblOffset val="100"/>
        <c:noMultiLvlLbl val="0"/>
      </c:catAx>
      <c:valAx>
        <c:axId val="7377984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7377830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71350144"/>
        <c:axId val="71351680"/>
      </c:barChart>
      <c:catAx>
        <c:axId val="7135014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1351680"/>
        <c:crosses val="autoZero"/>
        <c:auto val="1"/>
        <c:lblAlgn val="ctr"/>
        <c:lblOffset val="100"/>
        <c:tickLblSkip val="1"/>
        <c:tickMarkSkip val="1"/>
        <c:noMultiLvlLbl val="0"/>
      </c:catAx>
      <c:valAx>
        <c:axId val="713516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13501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72889472"/>
        <c:axId val="72891008"/>
      </c:barChart>
      <c:catAx>
        <c:axId val="728894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2891008"/>
        <c:crosses val="autoZero"/>
        <c:auto val="1"/>
        <c:lblAlgn val="ctr"/>
        <c:lblOffset val="100"/>
        <c:tickLblSkip val="1"/>
        <c:tickMarkSkip val="1"/>
        <c:noMultiLvlLbl val="0"/>
      </c:catAx>
      <c:valAx>
        <c:axId val="728910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28894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1019136"/>
        <c:axId val="72810880"/>
      </c:barChart>
      <c:catAx>
        <c:axId val="71019136"/>
        <c:scaling>
          <c:orientation val="maxMin"/>
        </c:scaling>
        <c:delete val="0"/>
        <c:axPos val="l"/>
        <c:majorTickMark val="none"/>
        <c:minorTickMark val="none"/>
        <c:tickLblPos val="none"/>
        <c:spPr>
          <a:ln w="3175">
            <a:solidFill>
              <a:srgbClr val="333333"/>
            </a:solidFill>
            <a:prstDash val="solid"/>
          </a:ln>
        </c:spPr>
        <c:crossAx val="72810880"/>
        <c:crosses val="autoZero"/>
        <c:auto val="1"/>
        <c:lblAlgn val="ctr"/>
        <c:lblOffset val="100"/>
        <c:tickMarkSkip val="1"/>
        <c:noMultiLvlLbl val="0"/>
      </c:catAx>
      <c:valAx>
        <c:axId val="7281088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10191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2838528"/>
        <c:axId val="72840320"/>
      </c:barChart>
      <c:catAx>
        <c:axId val="72838528"/>
        <c:scaling>
          <c:orientation val="maxMin"/>
        </c:scaling>
        <c:delete val="0"/>
        <c:axPos val="l"/>
        <c:majorTickMark val="none"/>
        <c:minorTickMark val="none"/>
        <c:tickLblPos val="none"/>
        <c:spPr>
          <a:ln w="3175">
            <a:solidFill>
              <a:srgbClr val="333333"/>
            </a:solidFill>
            <a:prstDash val="solid"/>
          </a:ln>
        </c:spPr>
        <c:crossAx val="72840320"/>
        <c:crosses val="autoZero"/>
        <c:auto val="1"/>
        <c:lblAlgn val="ctr"/>
        <c:lblOffset val="100"/>
        <c:tickMarkSkip val="1"/>
        <c:noMultiLvlLbl val="0"/>
      </c:catAx>
      <c:valAx>
        <c:axId val="728403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283852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2860032"/>
        <c:axId val="72861568"/>
      </c:barChart>
      <c:catAx>
        <c:axId val="72860032"/>
        <c:scaling>
          <c:orientation val="maxMin"/>
        </c:scaling>
        <c:delete val="0"/>
        <c:axPos val="l"/>
        <c:majorTickMark val="none"/>
        <c:minorTickMark val="none"/>
        <c:tickLblPos val="none"/>
        <c:spPr>
          <a:ln w="3175">
            <a:solidFill>
              <a:srgbClr val="333333"/>
            </a:solidFill>
            <a:prstDash val="solid"/>
          </a:ln>
        </c:spPr>
        <c:crossAx val="72861568"/>
        <c:crosses val="autoZero"/>
        <c:auto val="1"/>
        <c:lblAlgn val="ctr"/>
        <c:lblOffset val="100"/>
        <c:tickMarkSkip val="1"/>
        <c:noMultiLvlLbl val="0"/>
      </c:catAx>
      <c:valAx>
        <c:axId val="7286156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28600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3475200"/>
        <c:axId val="73476736"/>
      </c:barChart>
      <c:catAx>
        <c:axId val="73475200"/>
        <c:scaling>
          <c:orientation val="maxMin"/>
        </c:scaling>
        <c:delete val="0"/>
        <c:axPos val="l"/>
        <c:majorTickMark val="none"/>
        <c:minorTickMark val="none"/>
        <c:tickLblPos val="none"/>
        <c:spPr>
          <a:ln w="3175">
            <a:solidFill>
              <a:srgbClr val="333333"/>
            </a:solidFill>
            <a:prstDash val="solid"/>
          </a:ln>
        </c:spPr>
        <c:crossAx val="73476736"/>
        <c:crosses val="autoZero"/>
        <c:auto val="1"/>
        <c:lblAlgn val="ctr"/>
        <c:lblOffset val="100"/>
        <c:tickMarkSkip val="1"/>
        <c:noMultiLvlLbl val="0"/>
      </c:catAx>
      <c:valAx>
        <c:axId val="734767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347520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5.509921370456361</c:v>
                </c:pt>
                <c:pt idx="1">
                  <c:v>4.6179729096766264</c:v>
                </c:pt>
                <c:pt idx="2">
                  <c:v>4.6094475000565849</c:v>
                </c:pt>
                <c:pt idx="3">
                  <c:v>4.43201822512167</c:v>
                </c:pt>
                <c:pt idx="4">
                  <c:v>4.126966743328575</c:v>
                </c:pt>
                <c:pt idx="5">
                  <c:v>-25.089601900095214</c:v>
                </c:pt>
                <c:pt idx="6">
                  <c:v>-19.098319057926737</c:v>
                </c:pt>
                <c:pt idx="7">
                  <c:v>-12.50076591572885</c:v>
                </c:pt>
                <c:pt idx="8">
                  <c:v>-12.198431157933143</c:v>
                </c:pt>
                <c:pt idx="9">
                  <c:v>-6.2276478679504699</c:v>
                </c:pt>
              </c:numCache>
            </c:numRef>
          </c:val>
        </c:ser>
        <c:dLbls>
          <c:showLegendKey val="0"/>
          <c:showVal val="0"/>
          <c:showCatName val="0"/>
          <c:showSerName val="0"/>
          <c:showPercent val="0"/>
          <c:showBubbleSize val="0"/>
        </c:dLbls>
        <c:gapWidth val="80"/>
        <c:axId val="71360896"/>
        <c:axId val="73487872"/>
      </c:barChart>
      <c:catAx>
        <c:axId val="71360896"/>
        <c:scaling>
          <c:orientation val="maxMin"/>
        </c:scaling>
        <c:delete val="0"/>
        <c:axPos val="l"/>
        <c:majorTickMark val="none"/>
        <c:minorTickMark val="none"/>
        <c:tickLblPos val="none"/>
        <c:crossAx val="73487872"/>
        <c:crossesAt val="0"/>
        <c:auto val="1"/>
        <c:lblAlgn val="ctr"/>
        <c:lblOffset val="100"/>
        <c:tickMarkSkip val="1"/>
        <c:noMultiLvlLbl val="0"/>
      </c:catAx>
      <c:valAx>
        <c:axId val="73487872"/>
        <c:scaling>
          <c:orientation val="minMax"/>
        </c:scaling>
        <c:delete val="0"/>
        <c:axPos val="t"/>
        <c:numFmt formatCode="0.0" sourceLinked="1"/>
        <c:majorTickMark val="none"/>
        <c:minorTickMark val="none"/>
        <c:tickLblPos val="none"/>
        <c:spPr>
          <a:ln w="9525">
            <a:noFill/>
          </a:ln>
        </c:spPr>
        <c:crossAx val="7136089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350896" y="6172199"/>
          <a:ext cx="3718559" cy="3842144"/>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410325" y="0"/>
          <a:ext cx="634908" cy="17619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8580" y="0"/>
          <a:ext cx="636813" cy="17619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343435" y="0"/>
          <a:ext cx="656078" cy="17619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210308</xdr:colOff>
      <xdr:row>1</xdr:row>
      <xdr:rowOff>8550</xdr:rowOff>
    </xdr:to>
    <xdr:grpSp>
      <xdr:nvGrpSpPr>
        <xdr:cNvPr id="10" name="Grupo 9"/>
        <xdr:cNvGrpSpPr/>
      </xdr:nvGrpSpPr>
      <xdr:grpSpPr>
        <a:xfrm>
          <a:off x="68580" y="0"/>
          <a:ext cx="614168" cy="176190"/>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322695" y="0"/>
          <a:ext cx="667508" cy="17619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8580" y="0"/>
          <a:ext cx="612263"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328410" y="0"/>
          <a:ext cx="576068" cy="17619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395093</xdr:colOff>
      <xdr:row>1</xdr:row>
      <xdr:rowOff>4740</xdr:rowOff>
    </xdr:to>
    <xdr:grpSp>
      <xdr:nvGrpSpPr>
        <xdr:cNvPr id="2" name="Grupo 1"/>
        <xdr:cNvGrpSpPr/>
      </xdr:nvGrpSpPr>
      <xdr:grpSpPr>
        <a:xfrm>
          <a:off x="68580" y="0"/>
          <a:ext cx="600833" cy="17238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11730" y="0"/>
          <a:ext cx="648243" cy="17619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063615" y="0"/>
          <a:ext cx="65988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99060</xdr:colOff>
          <xdr:row>29</xdr:row>
          <xdr:rowOff>22860</xdr:rowOff>
        </xdr:from>
        <xdr:to>
          <xdr:col>6</xdr:col>
          <xdr:colOff>190500</xdr:colOff>
          <xdr:row>30</xdr:row>
          <xdr:rowOff>22860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8580" y="7922"/>
          <a:ext cx="598293" cy="17301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64580" y="0"/>
          <a:ext cx="629193" cy="17619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64580" y="0"/>
          <a:ext cx="629193" cy="17619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64580" y="0"/>
          <a:ext cx="629193" cy="17619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0.28336</cdr:y>
    </cdr:from>
    <cdr:to>
      <cdr:x>0.85129</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23" y="491225"/>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8580" y="0"/>
          <a:ext cx="621573" cy="17619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6" name="Grupo 5"/>
        <xdr:cNvGrpSpPr/>
      </xdr:nvGrpSpPr>
      <xdr:grpSpPr>
        <a:xfrm>
          <a:off x="68580" y="0"/>
          <a:ext cx="617763" cy="17619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1" name="Grupo 10"/>
        <xdr:cNvGrpSpPr/>
      </xdr:nvGrpSpPr>
      <xdr:grpSpPr>
        <a:xfrm>
          <a:off x="68580" y="0"/>
          <a:ext cx="617763" cy="176190"/>
          <a:chOff x="4797152" y="7020272"/>
          <a:chExt cx="612048" cy="180000"/>
        </a:xfrm>
      </xdr:grpSpPr>
      <xdr:sp macro="" textlink="">
        <xdr:nvSpPr>
          <xdr:cNvPr id="12" name="Rectângulo 11"/>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7"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8580" y="0"/>
          <a:ext cx="617763" cy="17619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22"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292215" y="0"/>
          <a:ext cx="623478" cy="17619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8580" y="0"/>
          <a:ext cx="621573" cy="17619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286500" y="0"/>
          <a:ext cx="615858" cy="17619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8580" y="0"/>
          <a:ext cx="608238" cy="17619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219825" y="0"/>
          <a:ext cx="634908" cy="17619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219825" y="0"/>
          <a:ext cx="634908" cy="17619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8580" y="4737"/>
          <a:ext cx="608238" cy="17619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gep.msess.gov.pt/estatistica/estatisticanp/remuneracao/qp.php" TargetMode="External"/><Relationship Id="rId1" Type="http://schemas.openxmlformats.org/officeDocument/2006/relationships/hyperlink" Target="http://www.gep.msess.gov.pt/estatistica/estatisticanp/remuneracao/qp.php" TargetMode="External"/><Relationship Id="rId4"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ColWidth="9.109375" defaultRowHeight="13.2" x14ac:dyDescent="0.25"/>
  <cols>
    <col min="1" max="1" width="1.44140625" style="132" customWidth="1"/>
    <col min="2" max="2" width="2.5546875" style="132" customWidth="1"/>
    <col min="3" max="3" width="16.33203125" style="132" customWidth="1"/>
    <col min="4" max="4" width="22.33203125" style="132" customWidth="1"/>
    <col min="5" max="5" width="2.5546875" style="269" customWidth="1"/>
    <col min="6" max="6" width="1" style="132" customWidth="1"/>
    <col min="7" max="7" width="14" style="132" customWidth="1"/>
    <col min="8" max="8" width="5.5546875" style="132" customWidth="1"/>
    <col min="9" max="9" width="4.109375" style="132" customWidth="1"/>
    <col min="10" max="10" width="34.5546875" style="132" customWidth="1"/>
    <col min="11" max="11" width="2.44140625" style="132" customWidth="1"/>
    <col min="12" max="12" width="1.44140625" style="132" customWidth="1"/>
    <col min="13" max="16384" width="9.109375" style="132"/>
  </cols>
  <sheetData>
    <row r="1" spans="1:12" ht="7.5" customHeight="1" x14ac:dyDescent="0.25">
      <c r="A1" s="283"/>
      <c r="B1" s="280"/>
      <c r="C1" s="280"/>
      <c r="D1" s="280"/>
      <c r="E1" s="800"/>
      <c r="F1" s="280"/>
      <c r="G1" s="280"/>
      <c r="H1" s="280"/>
      <c r="I1" s="280"/>
      <c r="J1" s="280"/>
      <c r="K1" s="280"/>
      <c r="L1" s="280"/>
    </row>
    <row r="2" spans="1:12" ht="17.25" customHeight="1" x14ac:dyDescent="0.25">
      <c r="A2" s="283"/>
      <c r="B2" s="261"/>
      <c r="C2" s="262"/>
      <c r="D2" s="262"/>
      <c r="E2" s="801"/>
      <c r="F2" s="262"/>
      <c r="G2" s="262"/>
      <c r="H2" s="262"/>
      <c r="I2" s="263"/>
      <c r="J2" s="264"/>
      <c r="K2" s="264"/>
      <c r="L2" s="283"/>
    </row>
    <row r="3" spans="1:12" x14ac:dyDescent="0.25">
      <c r="A3" s="283"/>
      <c r="B3" s="261"/>
      <c r="C3" s="262"/>
      <c r="D3" s="262"/>
      <c r="E3" s="801"/>
      <c r="F3" s="262"/>
      <c r="G3" s="262"/>
      <c r="H3" s="262"/>
      <c r="I3" s="263"/>
      <c r="J3" s="261"/>
      <c r="K3" s="264"/>
      <c r="L3" s="283"/>
    </row>
    <row r="4" spans="1:12" ht="33.75" customHeight="1" x14ac:dyDescent="0.25">
      <c r="A4" s="283"/>
      <c r="B4" s="261"/>
      <c r="C4" s="1429" t="s">
        <v>439</v>
      </c>
      <c r="D4" s="1429"/>
      <c r="E4" s="1429"/>
      <c r="F4" s="1429"/>
      <c r="G4" s="1028"/>
      <c r="H4" s="263"/>
      <c r="I4" s="263"/>
      <c r="J4" s="265" t="s">
        <v>35</v>
      </c>
      <c r="K4" s="261"/>
      <c r="L4" s="283"/>
    </row>
    <row r="5" spans="1:12" s="137" customFormat="1" ht="12.75" customHeight="1" x14ac:dyDescent="0.25">
      <c r="A5" s="285"/>
      <c r="B5" s="1436"/>
      <c r="C5" s="1436"/>
      <c r="D5" s="1436"/>
      <c r="E5" s="1436"/>
      <c r="F5" s="280"/>
      <c r="G5" s="266"/>
      <c r="H5" s="266"/>
      <c r="I5" s="266"/>
      <c r="J5" s="267"/>
      <c r="K5" s="268"/>
      <c r="L5" s="283"/>
    </row>
    <row r="6" spans="1:12" ht="12.75" customHeight="1" x14ac:dyDescent="0.25">
      <c r="A6" s="283"/>
      <c r="B6" s="283"/>
      <c r="C6" s="280"/>
      <c r="D6" s="280"/>
      <c r="E6" s="800"/>
      <c r="F6" s="280"/>
      <c r="G6" s="266"/>
      <c r="H6" s="266"/>
      <c r="I6" s="266"/>
      <c r="J6" s="267"/>
      <c r="K6" s="268"/>
      <c r="L6" s="283"/>
    </row>
    <row r="7" spans="1:12" ht="12.75" customHeight="1" x14ac:dyDescent="0.25">
      <c r="A7" s="283"/>
      <c r="B7" s="283"/>
      <c r="C7" s="280"/>
      <c r="D7" s="280"/>
      <c r="E7" s="800"/>
      <c r="F7" s="280"/>
      <c r="G7" s="266"/>
      <c r="H7" s="266"/>
      <c r="I7" s="279"/>
      <c r="J7" s="267"/>
      <c r="K7" s="268"/>
      <c r="L7" s="283"/>
    </row>
    <row r="8" spans="1:12" ht="12.75" customHeight="1" x14ac:dyDescent="0.25">
      <c r="A8" s="283"/>
      <c r="B8" s="283"/>
      <c r="C8" s="280"/>
      <c r="D8" s="280"/>
      <c r="E8" s="800"/>
      <c r="F8" s="280"/>
      <c r="G8" s="266"/>
      <c r="H8" s="266"/>
      <c r="I8" s="279"/>
      <c r="J8" s="267"/>
      <c r="K8" s="268"/>
      <c r="L8" s="283"/>
    </row>
    <row r="9" spans="1:12" ht="12.75" customHeight="1" x14ac:dyDescent="0.25">
      <c r="A9" s="283"/>
      <c r="B9" s="283"/>
      <c r="C9" s="280"/>
      <c r="D9" s="280"/>
      <c r="E9" s="800"/>
      <c r="F9" s="280"/>
      <c r="G9" s="266"/>
      <c r="H9" s="266"/>
      <c r="I9" s="279"/>
      <c r="J9" s="267"/>
      <c r="K9" s="268"/>
      <c r="L9" s="283"/>
    </row>
    <row r="10" spans="1:12" ht="12.75" customHeight="1" x14ac:dyDescent="0.25">
      <c r="A10" s="283"/>
      <c r="B10" s="283"/>
      <c r="C10" s="280"/>
      <c r="D10" s="280"/>
      <c r="E10" s="800"/>
      <c r="F10" s="280"/>
      <c r="G10" s="266"/>
      <c r="H10" s="266"/>
      <c r="I10" s="266"/>
      <c r="J10" s="267"/>
      <c r="K10" s="268"/>
      <c r="L10" s="283"/>
    </row>
    <row r="11" spans="1:12" ht="12.75" customHeight="1" x14ac:dyDescent="0.25">
      <c r="A11" s="283"/>
      <c r="B11" s="283"/>
      <c r="C11" s="280"/>
      <c r="D11" s="280"/>
      <c r="E11" s="800"/>
      <c r="F11" s="280"/>
      <c r="G11" s="266"/>
      <c r="H11" s="266"/>
      <c r="I11" s="266"/>
      <c r="J11" s="267"/>
      <c r="K11" s="268"/>
      <c r="L11" s="283"/>
    </row>
    <row r="12" spans="1:12" ht="12.75" customHeight="1" x14ac:dyDescent="0.25">
      <c r="A12" s="283"/>
      <c r="B12" s="283"/>
      <c r="C12" s="280"/>
      <c r="D12" s="280"/>
      <c r="E12" s="800"/>
      <c r="F12" s="280"/>
      <c r="G12" s="266"/>
      <c r="H12" s="266"/>
      <c r="I12" s="266"/>
      <c r="J12" s="267"/>
      <c r="K12" s="268"/>
      <c r="L12" s="283"/>
    </row>
    <row r="13" spans="1:12" x14ac:dyDescent="0.25">
      <c r="A13" s="283"/>
      <c r="B13" s="283"/>
      <c r="C13" s="280"/>
      <c r="D13" s="280"/>
      <c r="E13" s="800"/>
      <c r="F13" s="280"/>
      <c r="G13" s="266"/>
      <c r="H13" s="266"/>
      <c r="I13" s="266"/>
      <c r="J13" s="267"/>
      <c r="K13" s="268"/>
      <c r="L13" s="283"/>
    </row>
    <row r="14" spans="1:12" x14ac:dyDescent="0.25">
      <c r="A14" s="283"/>
      <c r="B14" s="300" t="s">
        <v>27</v>
      </c>
      <c r="C14" s="298"/>
      <c r="D14" s="298"/>
      <c r="E14" s="802"/>
      <c r="F14" s="280"/>
      <c r="G14" s="266"/>
      <c r="H14" s="266"/>
      <c r="I14" s="266"/>
      <c r="J14" s="267"/>
      <c r="K14" s="268"/>
      <c r="L14" s="283"/>
    </row>
    <row r="15" spans="1:12" ht="13.8" thickBot="1" x14ac:dyDescent="0.3">
      <c r="A15" s="283"/>
      <c r="B15" s="283"/>
      <c r="C15" s="280"/>
      <c r="D15" s="280"/>
      <c r="E15" s="800"/>
      <c r="F15" s="280"/>
      <c r="G15" s="266"/>
      <c r="H15" s="266"/>
      <c r="I15" s="266"/>
      <c r="J15" s="267"/>
      <c r="K15" s="268"/>
      <c r="L15" s="283"/>
    </row>
    <row r="16" spans="1:12" ht="13.8" thickBot="1" x14ac:dyDescent="0.3">
      <c r="A16" s="283"/>
      <c r="B16" s="305"/>
      <c r="C16" s="292" t="s">
        <v>21</v>
      </c>
      <c r="D16" s="292"/>
      <c r="E16" s="803">
        <v>3</v>
      </c>
      <c r="F16" s="280"/>
      <c r="G16" s="266"/>
      <c r="H16" s="266"/>
      <c r="I16" s="266"/>
      <c r="J16" s="267"/>
      <c r="K16" s="268"/>
      <c r="L16" s="283"/>
    </row>
    <row r="17" spans="1:12" ht="13.8" thickBot="1" x14ac:dyDescent="0.3">
      <c r="A17" s="283"/>
      <c r="B17" s="283"/>
      <c r="C17" s="299"/>
      <c r="D17" s="299"/>
      <c r="E17" s="804"/>
      <c r="F17" s="280"/>
      <c r="G17" s="266"/>
      <c r="H17" s="266"/>
      <c r="I17" s="266"/>
      <c r="J17" s="267"/>
      <c r="K17" s="268"/>
      <c r="L17" s="283"/>
    </row>
    <row r="18" spans="1:12" ht="13.8" thickBot="1" x14ac:dyDescent="0.3">
      <c r="A18" s="283"/>
      <c r="B18" s="305"/>
      <c r="C18" s="292" t="s">
        <v>33</v>
      </c>
      <c r="D18" s="292"/>
      <c r="E18" s="805">
        <v>4</v>
      </c>
      <c r="F18" s="280"/>
      <c r="G18" s="266"/>
      <c r="H18" s="266"/>
      <c r="I18" s="266"/>
      <c r="J18" s="267"/>
      <c r="K18" s="268"/>
      <c r="L18" s="283"/>
    </row>
    <row r="19" spans="1:12" ht="13.8" thickBot="1" x14ac:dyDescent="0.3">
      <c r="A19" s="283"/>
      <c r="B19" s="284"/>
      <c r="C19" s="290"/>
      <c r="D19" s="290"/>
      <c r="E19" s="806"/>
      <c r="F19" s="280"/>
      <c r="G19" s="266"/>
      <c r="H19" s="266"/>
      <c r="I19" s="266"/>
      <c r="J19" s="267"/>
      <c r="K19" s="268"/>
      <c r="L19" s="283"/>
    </row>
    <row r="20" spans="1:12" ht="13.5" customHeight="1" thickBot="1" x14ac:dyDescent="0.3">
      <c r="A20" s="283"/>
      <c r="B20" s="304"/>
      <c r="C20" s="1434" t="s">
        <v>32</v>
      </c>
      <c r="D20" s="1435"/>
      <c r="E20" s="805">
        <v>6</v>
      </c>
      <c r="F20" s="280"/>
      <c r="G20" s="266"/>
      <c r="H20" s="266"/>
      <c r="I20" s="266"/>
      <c r="J20" s="267"/>
      <c r="K20" s="268"/>
      <c r="L20" s="283"/>
    </row>
    <row r="21" spans="1:12" x14ac:dyDescent="0.25">
      <c r="A21" s="283"/>
      <c r="B21" s="296"/>
      <c r="C21" s="1433" t="s">
        <v>2</v>
      </c>
      <c r="D21" s="1433"/>
      <c r="E21" s="804">
        <v>6</v>
      </c>
      <c r="F21" s="280"/>
      <c r="G21" s="266"/>
      <c r="H21" s="266"/>
      <c r="I21" s="266"/>
      <c r="J21" s="267"/>
      <c r="K21" s="268"/>
      <c r="L21" s="283"/>
    </row>
    <row r="22" spans="1:12" x14ac:dyDescent="0.25">
      <c r="A22" s="283"/>
      <c r="B22" s="296"/>
      <c r="C22" s="1433" t="s">
        <v>13</v>
      </c>
      <c r="D22" s="1433"/>
      <c r="E22" s="804">
        <v>7</v>
      </c>
      <c r="F22" s="280"/>
      <c r="G22" s="266"/>
      <c r="H22" s="266"/>
      <c r="I22" s="266"/>
      <c r="J22" s="267"/>
      <c r="K22" s="268"/>
      <c r="L22" s="283"/>
    </row>
    <row r="23" spans="1:12" x14ac:dyDescent="0.25">
      <c r="A23" s="283"/>
      <c r="B23" s="296"/>
      <c r="C23" s="1433" t="s">
        <v>7</v>
      </c>
      <c r="D23" s="1433"/>
      <c r="E23" s="804">
        <v>8</v>
      </c>
      <c r="F23" s="280"/>
      <c r="G23" s="266"/>
      <c r="H23" s="266"/>
      <c r="I23" s="266"/>
      <c r="J23" s="267"/>
      <c r="K23" s="268"/>
      <c r="L23" s="283"/>
    </row>
    <row r="24" spans="1:12" x14ac:dyDescent="0.25">
      <c r="A24" s="283"/>
      <c r="B24" s="297"/>
      <c r="C24" s="1433" t="s">
        <v>408</v>
      </c>
      <c r="D24" s="1433"/>
      <c r="E24" s="804">
        <v>9</v>
      </c>
      <c r="F24" s="280"/>
      <c r="G24" s="270"/>
      <c r="H24" s="266"/>
      <c r="I24" s="266"/>
      <c r="J24" s="267"/>
      <c r="K24" s="268"/>
      <c r="L24" s="283"/>
    </row>
    <row r="25" spans="1:12" ht="22.5" customHeight="1" x14ac:dyDescent="0.25">
      <c r="A25" s="283"/>
      <c r="B25" s="286"/>
      <c r="C25" s="1430" t="s">
        <v>28</v>
      </c>
      <c r="D25" s="1430"/>
      <c r="E25" s="804">
        <v>10</v>
      </c>
      <c r="F25" s="280"/>
      <c r="G25" s="266"/>
      <c r="H25" s="266"/>
      <c r="I25" s="266"/>
      <c r="J25" s="267"/>
      <c r="K25" s="268"/>
      <c r="L25" s="283"/>
    </row>
    <row r="26" spans="1:12" x14ac:dyDescent="0.25">
      <c r="A26" s="283"/>
      <c r="B26" s="286"/>
      <c r="C26" s="1433" t="s">
        <v>25</v>
      </c>
      <c r="D26" s="1433"/>
      <c r="E26" s="804">
        <v>11</v>
      </c>
      <c r="F26" s="280"/>
      <c r="G26" s="266"/>
      <c r="H26" s="266"/>
      <c r="I26" s="266"/>
      <c r="J26" s="267"/>
      <c r="K26" s="268"/>
      <c r="L26" s="283"/>
    </row>
    <row r="27" spans="1:12" ht="12.75" customHeight="1" thickBot="1" x14ac:dyDescent="0.3">
      <c r="A27" s="283"/>
      <c r="B27" s="280"/>
      <c r="C27" s="288"/>
      <c r="D27" s="288"/>
      <c r="E27" s="804"/>
      <c r="F27" s="280"/>
      <c r="G27" s="266"/>
      <c r="H27" s="1437">
        <v>42767</v>
      </c>
      <c r="I27" s="1438"/>
      <c r="J27" s="1438"/>
      <c r="K27" s="270"/>
      <c r="L27" s="283"/>
    </row>
    <row r="28" spans="1:12" ht="13.5" customHeight="1" thickBot="1" x14ac:dyDescent="0.3">
      <c r="A28" s="283"/>
      <c r="B28" s="382"/>
      <c r="C28" s="1442" t="s">
        <v>12</v>
      </c>
      <c r="D28" s="1435"/>
      <c r="E28" s="805">
        <v>12</v>
      </c>
      <c r="F28" s="280"/>
      <c r="G28" s="266"/>
      <c r="H28" s="1438"/>
      <c r="I28" s="1438"/>
      <c r="J28" s="1438"/>
      <c r="K28" s="270"/>
      <c r="L28" s="283"/>
    </row>
    <row r="29" spans="1:12" ht="12.75" hidden="1" customHeight="1" x14ac:dyDescent="0.25">
      <c r="A29" s="283"/>
      <c r="B29" s="281"/>
      <c r="C29" s="1433" t="s">
        <v>45</v>
      </c>
      <c r="D29" s="1433"/>
      <c r="E29" s="804">
        <v>12</v>
      </c>
      <c r="F29" s="280"/>
      <c r="G29" s="266"/>
      <c r="H29" s="1438"/>
      <c r="I29" s="1438"/>
      <c r="J29" s="1438"/>
      <c r="K29" s="270"/>
      <c r="L29" s="283"/>
    </row>
    <row r="30" spans="1:12" ht="22.5" customHeight="1" x14ac:dyDescent="0.25">
      <c r="A30" s="283"/>
      <c r="B30" s="281"/>
      <c r="C30" s="1441" t="s">
        <v>411</v>
      </c>
      <c r="D30" s="1441"/>
      <c r="E30" s="804">
        <v>12</v>
      </c>
      <c r="F30" s="280"/>
      <c r="G30" s="266"/>
      <c r="H30" s="1438"/>
      <c r="I30" s="1438"/>
      <c r="J30" s="1438"/>
      <c r="K30" s="270"/>
      <c r="L30" s="283"/>
    </row>
    <row r="31" spans="1:12" ht="12.75" customHeight="1" thickBot="1" x14ac:dyDescent="0.3">
      <c r="A31" s="283"/>
      <c r="B31" s="286"/>
      <c r="C31" s="295"/>
      <c r="D31" s="295"/>
      <c r="E31" s="806"/>
      <c r="F31" s="280"/>
      <c r="G31" s="266"/>
      <c r="H31" s="1438"/>
      <c r="I31" s="1438"/>
      <c r="J31" s="1438"/>
      <c r="K31" s="270"/>
      <c r="L31" s="283"/>
    </row>
    <row r="32" spans="1:12" ht="13.5" customHeight="1" thickBot="1" x14ac:dyDescent="0.3">
      <c r="A32" s="283"/>
      <c r="B32" s="303"/>
      <c r="C32" s="289" t="s">
        <v>11</v>
      </c>
      <c r="D32" s="289"/>
      <c r="E32" s="805">
        <v>13</v>
      </c>
      <c r="F32" s="280"/>
      <c r="G32" s="266"/>
      <c r="H32" s="1438"/>
      <c r="I32" s="1438"/>
      <c r="J32" s="1438"/>
      <c r="K32" s="270"/>
      <c r="L32" s="283"/>
    </row>
    <row r="33" spans="1:12" ht="12.75" customHeight="1" x14ac:dyDescent="0.25">
      <c r="A33" s="283"/>
      <c r="B33" s="281"/>
      <c r="C33" s="1431" t="s">
        <v>18</v>
      </c>
      <c r="D33" s="1431"/>
      <c r="E33" s="804">
        <v>13</v>
      </c>
      <c r="F33" s="280"/>
      <c r="G33" s="266"/>
      <c r="H33" s="1438"/>
      <c r="I33" s="1438"/>
      <c r="J33" s="1438"/>
      <c r="K33" s="270"/>
      <c r="L33" s="283"/>
    </row>
    <row r="34" spans="1:12" ht="12.75" customHeight="1" x14ac:dyDescent="0.25">
      <c r="A34" s="283"/>
      <c r="B34" s="281"/>
      <c r="C34" s="1432" t="s">
        <v>8</v>
      </c>
      <c r="D34" s="1432"/>
      <c r="E34" s="804">
        <v>14</v>
      </c>
      <c r="F34" s="280"/>
      <c r="G34" s="266"/>
      <c r="H34" s="271"/>
      <c r="I34" s="271"/>
      <c r="J34" s="271"/>
      <c r="K34" s="270"/>
      <c r="L34" s="283"/>
    </row>
    <row r="35" spans="1:12" ht="12.75" customHeight="1" x14ac:dyDescent="0.25">
      <c r="A35" s="283"/>
      <c r="B35" s="281"/>
      <c r="C35" s="1432" t="s">
        <v>26</v>
      </c>
      <c r="D35" s="1432"/>
      <c r="E35" s="804">
        <v>14</v>
      </c>
      <c r="F35" s="280"/>
      <c r="G35" s="266"/>
      <c r="H35" s="271"/>
      <c r="I35" s="271"/>
      <c r="J35" s="271"/>
      <c r="K35" s="270"/>
      <c r="L35" s="283"/>
    </row>
    <row r="36" spans="1:12" ht="12.75" customHeight="1" x14ac:dyDescent="0.25">
      <c r="A36" s="283"/>
      <c r="B36" s="281"/>
      <c r="C36" s="1432" t="s">
        <v>6</v>
      </c>
      <c r="D36" s="1432"/>
      <c r="E36" s="804">
        <v>15</v>
      </c>
      <c r="F36" s="280"/>
      <c r="G36" s="266"/>
      <c r="H36" s="271"/>
      <c r="I36" s="271"/>
      <c r="J36" s="271"/>
      <c r="K36" s="270"/>
      <c r="L36" s="283"/>
    </row>
    <row r="37" spans="1:12" ht="12.75" customHeight="1" x14ac:dyDescent="0.25">
      <c r="A37" s="283"/>
      <c r="B37" s="281"/>
      <c r="C37" s="1431" t="s">
        <v>49</v>
      </c>
      <c r="D37" s="1431"/>
      <c r="E37" s="804">
        <v>16</v>
      </c>
      <c r="F37" s="280"/>
      <c r="G37" s="266"/>
      <c r="H37" s="271"/>
      <c r="I37" s="271"/>
      <c r="J37" s="271"/>
      <c r="K37" s="270"/>
      <c r="L37" s="283"/>
    </row>
    <row r="38" spans="1:12" ht="12.75" customHeight="1" x14ac:dyDescent="0.25">
      <c r="A38" s="283"/>
      <c r="B38" s="287"/>
      <c r="C38" s="1432" t="s">
        <v>14</v>
      </c>
      <c r="D38" s="1432"/>
      <c r="E38" s="804">
        <v>16</v>
      </c>
      <c r="F38" s="280"/>
      <c r="G38" s="266"/>
      <c r="H38" s="266"/>
      <c r="I38" s="266"/>
      <c r="J38" s="267"/>
      <c r="K38" s="268"/>
      <c r="L38" s="283"/>
    </row>
    <row r="39" spans="1:12" ht="12.75" customHeight="1" x14ac:dyDescent="0.25">
      <c r="A39" s="283"/>
      <c r="B39" s="281"/>
      <c r="C39" s="1433" t="s">
        <v>31</v>
      </c>
      <c r="D39" s="1433"/>
      <c r="E39" s="804">
        <v>17</v>
      </c>
      <c r="F39" s="280"/>
      <c r="G39" s="266"/>
      <c r="H39" s="266"/>
      <c r="I39" s="266"/>
      <c r="J39" s="272"/>
      <c r="K39" s="272"/>
      <c r="L39" s="283"/>
    </row>
    <row r="40" spans="1:12" ht="13.8" thickBot="1" x14ac:dyDescent="0.3">
      <c r="A40" s="283"/>
      <c r="B40" s="283"/>
      <c r="C40" s="280"/>
      <c r="D40" s="280"/>
      <c r="E40" s="806"/>
      <c r="F40" s="280"/>
      <c r="G40" s="266"/>
      <c r="H40" s="266"/>
      <c r="I40" s="266"/>
      <c r="J40" s="272"/>
      <c r="K40" s="272"/>
      <c r="L40" s="283"/>
    </row>
    <row r="41" spans="1:12" ht="13.5" customHeight="1" thickBot="1" x14ac:dyDescent="0.3">
      <c r="A41" s="283"/>
      <c r="B41" s="366"/>
      <c r="C41" s="1439" t="s">
        <v>29</v>
      </c>
      <c r="D41" s="1435"/>
      <c r="E41" s="805">
        <v>18</v>
      </c>
      <c r="F41" s="280"/>
      <c r="G41" s="266"/>
      <c r="H41" s="266"/>
      <c r="I41" s="266"/>
      <c r="J41" s="272"/>
      <c r="K41" s="272"/>
      <c r="L41" s="283"/>
    </row>
    <row r="42" spans="1:12" x14ac:dyDescent="0.25">
      <c r="A42" s="283"/>
      <c r="B42" s="283"/>
      <c r="C42" s="1433" t="s">
        <v>30</v>
      </c>
      <c r="D42" s="1433"/>
      <c r="E42" s="804">
        <v>18</v>
      </c>
      <c r="F42" s="280"/>
      <c r="G42" s="266"/>
      <c r="H42" s="266"/>
      <c r="I42" s="266"/>
      <c r="J42" s="273"/>
      <c r="K42" s="273"/>
      <c r="L42" s="283"/>
    </row>
    <row r="43" spans="1:12" x14ac:dyDescent="0.25">
      <c r="A43" s="283"/>
      <c r="B43" s="287"/>
      <c r="C43" s="1433" t="s">
        <v>0</v>
      </c>
      <c r="D43" s="1433"/>
      <c r="E43" s="804">
        <v>19</v>
      </c>
      <c r="F43" s="280"/>
      <c r="G43" s="266"/>
      <c r="H43" s="266"/>
      <c r="I43" s="266"/>
      <c r="J43" s="274"/>
      <c r="K43" s="275"/>
      <c r="L43" s="283"/>
    </row>
    <row r="44" spans="1:12" x14ac:dyDescent="0.25">
      <c r="A44" s="283"/>
      <c r="B44" s="287"/>
      <c r="C44" s="1433" t="s">
        <v>16</v>
      </c>
      <c r="D44" s="1433"/>
      <c r="E44" s="804">
        <v>19</v>
      </c>
      <c r="F44" s="280"/>
      <c r="G44" s="266"/>
      <c r="H44" s="266"/>
      <c r="I44" s="266"/>
      <c r="J44" s="274"/>
      <c r="K44" s="275"/>
      <c r="L44" s="283"/>
    </row>
    <row r="45" spans="1:12" x14ac:dyDescent="0.25">
      <c r="A45" s="283"/>
      <c r="B45" s="287"/>
      <c r="C45" s="1433" t="s">
        <v>1</v>
      </c>
      <c r="D45" s="1433"/>
      <c r="E45" s="807">
        <v>19</v>
      </c>
      <c r="F45" s="290"/>
      <c r="G45" s="276"/>
      <c r="H45" s="277"/>
      <c r="I45" s="276"/>
      <c r="J45" s="276"/>
      <c r="K45" s="276"/>
      <c r="L45" s="283"/>
    </row>
    <row r="46" spans="1:12" x14ac:dyDescent="0.25">
      <c r="A46" s="283"/>
      <c r="B46" s="287"/>
      <c r="C46" s="1433" t="s">
        <v>22</v>
      </c>
      <c r="D46" s="1433"/>
      <c r="E46" s="807">
        <v>19</v>
      </c>
      <c r="F46" s="290"/>
      <c r="G46" s="276"/>
      <c r="H46" s="277"/>
      <c r="I46" s="276"/>
      <c r="J46" s="276"/>
      <c r="K46" s="276"/>
      <c r="L46" s="283"/>
    </row>
    <row r="47" spans="1:12" ht="12.75" customHeight="1" thickBot="1" x14ac:dyDescent="0.3">
      <c r="A47" s="283"/>
      <c r="B47" s="286"/>
      <c r="C47" s="286"/>
      <c r="D47" s="286"/>
      <c r="E47" s="808"/>
      <c r="F47" s="282"/>
      <c r="G47" s="274"/>
      <c r="H47" s="277"/>
      <c r="I47" s="274"/>
      <c r="J47" s="274"/>
      <c r="K47" s="275"/>
      <c r="L47" s="283"/>
    </row>
    <row r="48" spans="1:12" ht="13.5" customHeight="1" thickBot="1" x14ac:dyDescent="0.3">
      <c r="A48" s="283"/>
      <c r="B48" s="306"/>
      <c r="C48" s="1434" t="s">
        <v>38</v>
      </c>
      <c r="D48" s="1435"/>
      <c r="E48" s="803">
        <v>20</v>
      </c>
      <c r="F48" s="282"/>
      <c r="G48" s="274"/>
      <c r="H48" s="277"/>
      <c r="I48" s="274"/>
      <c r="J48" s="274"/>
      <c r="K48" s="275"/>
      <c r="L48" s="283"/>
    </row>
    <row r="49" spans="1:12" x14ac:dyDescent="0.25">
      <c r="A49" s="283"/>
      <c r="B49" s="283"/>
      <c r="C49" s="1433" t="s">
        <v>47</v>
      </c>
      <c r="D49" s="1433"/>
      <c r="E49" s="807">
        <v>20</v>
      </c>
      <c r="F49" s="282"/>
      <c r="G49" s="274"/>
      <c r="H49" s="277"/>
      <c r="I49" s="274"/>
      <c r="J49" s="274"/>
      <c r="K49" s="275"/>
      <c r="L49" s="283"/>
    </row>
    <row r="50" spans="1:12" ht="12.75" customHeight="1" x14ac:dyDescent="0.25">
      <c r="A50" s="283"/>
      <c r="B50" s="286"/>
      <c r="C50" s="1430" t="s">
        <v>420</v>
      </c>
      <c r="D50" s="1430"/>
      <c r="E50" s="809">
        <v>21</v>
      </c>
      <c r="F50" s="282"/>
      <c r="G50" s="274"/>
      <c r="H50" s="277"/>
      <c r="I50" s="274"/>
      <c r="J50" s="274"/>
      <c r="K50" s="275"/>
      <c r="L50" s="283"/>
    </row>
    <row r="51" spans="1:12" ht="11.25" customHeight="1" thickBot="1" x14ac:dyDescent="0.3">
      <c r="A51" s="283"/>
      <c r="B51" s="283"/>
      <c r="C51" s="291"/>
      <c r="D51" s="291"/>
      <c r="E51" s="804"/>
      <c r="F51" s="282"/>
      <c r="G51" s="274"/>
      <c r="H51" s="277"/>
      <c r="I51" s="274"/>
      <c r="J51" s="274"/>
      <c r="K51" s="275"/>
      <c r="L51" s="283"/>
    </row>
    <row r="52" spans="1:12" ht="13.8" thickBot="1" x14ac:dyDescent="0.3">
      <c r="A52" s="283"/>
      <c r="B52" s="302"/>
      <c r="C52" s="292" t="s">
        <v>4</v>
      </c>
      <c r="D52" s="292"/>
      <c r="E52" s="803">
        <v>22</v>
      </c>
      <c r="F52" s="290"/>
      <c r="G52" s="276"/>
      <c r="H52" s="277"/>
      <c r="I52" s="276"/>
      <c r="J52" s="276"/>
      <c r="K52" s="276"/>
      <c r="L52" s="283"/>
    </row>
    <row r="53" spans="1:12" ht="33" customHeight="1" x14ac:dyDescent="0.25">
      <c r="A53" s="283"/>
      <c r="B53" s="293"/>
      <c r="C53" s="294"/>
      <c r="D53" s="294"/>
      <c r="E53" s="810"/>
      <c r="F53" s="282"/>
      <c r="G53" s="274"/>
      <c r="H53" s="277"/>
      <c r="I53" s="274"/>
      <c r="J53" s="274"/>
      <c r="K53" s="275"/>
      <c r="L53" s="283"/>
    </row>
    <row r="54" spans="1:12" ht="33" customHeight="1" x14ac:dyDescent="0.25">
      <c r="A54" s="283"/>
      <c r="B54" s="283"/>
      <c r="C54" s="281"/>
      <c r="D54" s="281"/>
      <c r="E54" s="808"/>
      <c r="F54" s="282"/>
      <c r="G54" s="274"/>
      <c r="H54" s="277"/>
      <c r="I54" s="274"/>
      <c r="J54" s="274"/>
      <c r="K54" s="275"/>
      <c r="L54" s="283"/>
    </row>
    <row r="55" spans="1:12" ht="19.5" customHeight="1" x14ac:dyDescent="0.25">
      <c r="A55" s="283"/>
      <c r="B55" s="798" t="s">
        <v>50</v>
      </c>
      <c r="C55" s="798"/>
      <c r="D55" s="301"/>
      <c r="E55" s="811"/>
      <c r="F55" s="282"/>
      <c r="G55" s="274"/>
      <c r="H55" s="277"/>
      <c r="I55" s="274"/>
      <c r="J55" s="274"/>
      <c r="K55" s="275"/>
      <c r="L55" s="283"/>
    </row>
    <row r="56" spans="1:12" ht="21" customHeight="1" x14ac:dyDescent="0.25">
      <c r="A56" s="283"/>
      <c r="B56" s="283"/>
      <c r="C56" s="283"/>
      <c r="D56" s="283"/>
      <c r="E56" s="811"/>
      <c r="F56" s="282"/>
      <c r="G56" s="274"/>
      <c r="H56" s="277"/>
      <c r="I56" s="274"/>
      <c r="J56" s="274"/>
      <c r="K56" s="275"/>
      <c r="L56" s="283"/>
    </row>
    <row r="57" spans="1:12" ht="22.5" customHeight="1" x14ac:dyDescent="0.25">
      <c r="A57" s="283"/>
      <c r="B57" s="799" t="s">
        <v>388</v>
      </c>
      <c r="C57" s="797"/>
      <c r="D57" s="1022">
        <v>42793</v>
      </c>
      <c r="E57" s="889" t="s">
        <v>692</v>
      </c>
      <c r="F57" s="797"/>
      <c r="G57" s="274"/>
      <c r="H57" s="277"/>
      <c r="I57" s="274"/>
      <c r="J57" s="274"/>
      <c r="K57" s="275"/>
      <c r="L57" s="283"/>
    </row>
    <row r="58" spans="1:12" ht="22.5" customHeight="1" x14ac:dyDescent="0.25">
      <c r="A58" s="283"/>
      <c r="B58" s="799" t="s">
        <v>389</v>
      </c>
      <c r="C58" s="367"/>
      <c r="D58" s="1022">
        <v>42793</v>
      </c>
      <c r="E58" s="889" t="s">
        <v>692</v>
      </c>
      <c r="F58" s="368"/>
      <c r="G58" s="274"/>
      <c r="H58" s="277"/>
      <c r="I58" s="274"/>
      <c r="J58" s="274"/>
      <c r="K58" s="275"/>
      <c r="L58" s="283"/>
    </row>
    <row r="59" spans="1:12" s="137" customFormat="1" ht="28.5" customHeight="1" x14ac:dyDescent="0.2">
      <c r="A59" s="285"/>
      <c r="B59" s="1440" t="s">
        <v>693</v>
      </c>
      <c r="C59" s="1440"/>
      <c r="D59" s="1440"/>
      <c r="E59" s="808"/>
      <c r="F59" s="281"/>
      <c r="G59" s="278"/>
      <c r="H59" s="278"/>
      <c r="I59" s="278"/>
      <c r="J59" s="278"/>
      <c r="K59" s="278"/>
      <c r="L59" s="285"/>
    </row>
    <row r="60" spans="1:12" ht="7.5" customHeight="1" x14ac:dyDescent="0.25">
      <c r="A60" s="283"/>
      <c r="B60" s="1440"/>
      <c r="C60" s="1440"/>
      <c r="D60" s="1440"/>
      <c r="E60" s="812"/>
      <c r="F60" s="284"/>
      <c r="G60" s="284"/>
      <c r="H60" s="284"/>
      <c r="I60" s="284"/>
      <c r="J60" s="284"/>
      <c r="K60" s="284"/>
      <c r="L60" s="284"/>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ColWidth="9.109375" defaultRowHeight="13.2" x14ac:dyDescent="0.25"/>
  <cols>
    <col min="1" max="1" width="1" style="412" customWidth="1"/>
    <col min="2" max="2" width="2.5546875" style="412" customWidth="1"/>
    <col min="3" max="3" width="1" style="412" customWidth="1"/>
    <col min="4" max="4" width="42.33203125" style="412" customWidth="1"/>
    <col min="5" max="5" width="0.33203125" style="412" customWidth="1"/>
    <col min="6" max="6" width="8" style="412" customWidth="1"/>
    <col min="7" max="7" width="11.33203125" style="412" customWidth="1"/>
    <col min="8" max="8" width="8" style="412" customWidth="1"/>
    <col min="9" max="9" width="13.33203125" style="412" customWidth="1"/>
    <col min="10" max="10" width="11.44140625" style="412" customWidth="1"/>
    <col min="11" max="11" width="2.5546875" style="412" customWidth="1"/>
    <col min="12" max="12" width="1" style="412" customWidth="1"/>
    <col min="13" max="16384" width="9.109375" style="412"/>
  </cols>
  <sheetData>
    <row r="1" spans="1:13" x14ac:dyDescent="0.25">
      <c r="A1" s="407"/>
      <c r="B1" s="580"/>
      <c r="C1" s="1552"/>
      <c r="D1" s="1552"/>
      <c r="E1" s="1043"/>
      <c r="F1" s="411"/>
      <c r="G1" s="411"/>
      <c r="H1" s="411"/>
      <c r="I1" s="411"/>
      <c r="J1" s="1553"/>
      <c r="K1" s="1553"/>
      <c r="L1" s="407"/>
    </row>
    <row r="2" spans="1:13" ht="6" customHeight="1" x14ac:dyDescent="0.25">
      <c r="A2" s="407"/>
      <c r="B2" s="1044"/>
      <c r="C2" s="1045"/>
      <c r="D2" s="1045"/>
      <c r="E2" s="1045"/>
      <c r="F2" s="581"/>
      <c r="G2" s="581"/>
      <c r="H2" s="417"/>
      <c r="I2" s="417"/>
      <c r="J2" s="1554" t="s">
        <v>70</v>
      </c>
      <c r="K2" s="417"/>
      <c r="L2" s="407"/>
    </row>
    <row r="3" spans="1:13" ht="13.8" thickBot="1" x14ac:dyDescent="0.3">
      <c r="A3" s="407"/>
      <c r="B3" s="469"/>
      <c r="C3" s="417"/>
      <c r="D3" s="417"/>
      <c r="E3" s="417"/>
      <c r="F3" s="417"/>
      <c r="G3" s="417"/>
      <c r="H3" s="417"/>
      <c r="I3" s="417"/>
      <c r="J3" s="1555"/>
      <c r="K3" s="765"/>
      <c r="L3" s="407"/>
    </row>
    <row r="4" spans="1:13" ht="16.2" thickBot="1" x14ac:dyDescent="0.3">
      <c r="A4" s="407"/>
      <c r="B4" s="469"/>
      <c r="C4" s="1556" t="s">
        <v>445</v>
      </c>
      <c r="D4" s="1557"/>
      <c r="E4" s="1557"/>
      <c r="F4" s="1557"/>
      <c r="G4" s="1557"/>
      <c r="H4" s="1557"/>
      <c r="I4" s="1557"/>
      <c r="J4" s="1558"/>
      <c r="K4" s="417"/>
      <c r="L4" s="407"/>
      <c r="M4" s="1047"/>
    </row>
    <row r="5" spans="1:13" ht="4.5" customHeight="1" x14ac:dyDescent="0.25">
      <c r="A5" s="407"/>
      <c r="B5" s="469"/>
      <c r="C5" s="417"/>
      <c r="D5" s="417"/>
      <c r="E5" s="417"/>
      <c r="F5" s="417"/>
      <c r="G5" s="417"/>
      <c r="H5" s="417"/>
      <c r="I5" s="417"/>
      <c r="J5" s="765"/>
      <c r="K5" s="417"/>
      <c r="L5" s="407"/>
      <c r="M5" s="1047"/>
    </row>
    <row r="6" spans="1:13" s="421" customFormat="1" ht="22.5" customHeight="1" x14ac:dyDescent="0.25">
      <c r="A6" s="419"/>
      <c r="B6" s="573"/>
      <c r="C6" s="1559">
        <v>2014</v>
      </c>
      <c r="D6" s="1560"/>
      <c r="E6" s="583"/>
      <c r="F6" s="1563" t="s">
        <v>390</v>
      </c>
      <c r="G6" s="1563"/>
      <c r="H6" s="1564" t="s">
        <v>446</v>
      </c>
      <c r="I6" s="1563"/>
      <c r="J6" s="1565" t="s">
        <v>447</v>
      </c>
      <c r="K6" s="415"/>
      <c r="L6" s="419"/>
      <c r="M6" s="1047"/>
    </row>
    <row r="7" spans="1:13" s="421" customFormat="1" ht="32.25" customHeight="1" x14ac:dyDescent="0.25">
      <c r="A7" s="419"/>
      <c r="B7" s="573"/>
      <c r="C7" s="1561"/>
      <c r="D7" s="1562"/>
      <c r="E7" s="583"/>
      <c r="F7" s="1048" t="s">
        <v>448</v>
      </c>
      <c r="G7" s="1048" t="s">
        <v>449</v>
      </c>
      <c r="H7" s="1049" t="s">
        <v>448</v>
      </c>
      <c r="I7" s="1050" t="s">
        <v>450</v>
      </c>
      <c r="J7" s="1566"/>
      <c r="K7" s="415"/>
      <c r="L7" s="419"/>
      <c r="M7" s="1047"/>
    </row>
    <row r="8" spans="1:13" s="421" customFormat="1" ht="18.75" customHeight="1" x14ac:dyDescent="0.25">
      <c r="A8" s="419"/>
      <c r="B8" s="573"/>
      <c r="C8" s="1550" t="s">
        <v>68</v>
      </c>
      <c r="D8" s="1550"/>
      <c r="E8" s="1051"/>
      <c r="F8" s="1052">
        <v>47574</v>
      </c>
      <c r="G8" s="1053">
        <v>17.60819598713455</v>
      </c>
      <c r="H8" s="1054">
        <v>976640</v>
      </c>
      <c r="I8" s="1055">
        <v>37.001699976017719</v>
      </c>
      <c r="J8" s="1055">
        <v>33.42753010321038</v>
      </c>
      <c r="K8" s="854"/>
      <c r="L8" s="419"/>
    </row>
    <row r="9" spans="1:13" s="421" customFormat="1" ht="17.25" customHeight="1" x14ac:dyDescent="0.25">
      <c r="A9" s="419"/>
      <c r="B9" s="573"/>
      <c r="C9" s="852" t="s">
        <v>356</v>
      </c>
      <c r="D9" s="853"/>
      <c r="E9" s="853"/>
      <c r="F9" s="1056">
        <v>1226</v>
      </c>
      <c r="G9" s="1057">
        <v>9.3852866875909058</v>
      </c>
      <c r="H9" s="1058">
        <v>8153</v>
      </c>
      <c r="I9" s="1059">
        <v>13.6940054084015</v>
      </c>
      <c r="J9" s="1059">
        <v>22.328590702808718</v>
      </c>
      <c r="K9" s="854"/>
      <c r="L9" s="419"/>
    </row>
    <row r="10" spans="1:13" s="861" customFormat="1" ht="17.25" customHeight="1" x14ac:dyDescent="0.25">
      <c r="A10" s="858"/>
      <c r="B10" s="859"/>
      <c r="C10" s="852" t="s">
        <v>357</v>
      </c>
      <c r="D10" s="860"/>
      <c r="E10" s="860"/>
      <c r="F10" s="1056">
        <v>170</v>
      </c>
      <c r="G10" s="1057">
        <v>30.141843971631204</v>
      </c>
      <c r="H10" s="1058">
        <v>3501</v>
      </c>
      <c r="I10" s="1059">
        <v>40.9138716840014</v>
      </c>
      <c r="J10" s="1059">
        <v>32.34990002856329</v>
      </c>
      <c r="K10" s="574"/>
      <c r="L10" s="858"/>
    </row>
    <row r="11" spans="1:13" s="861" customFormat="1" ht="17.25" customHeight="1" x14ac:dyDescent="0.25">
      <c r="A11" s="858"/>
      <c r="B11" s="859"/>
      <c r="C11" s="852" t="s">
        <v>358</v>
      </c>
      <c r="D11" s="860"/>
      <c r="E11" s="860"/>
      <c r="F11" s="1056">
        <v>6821</v>
      </c>
      <c r="G11" s="1057">
        <v>20.735674114607082</v>
      </c>
      <c r="H11" s="1058">
        <v>214565</v>
      </c>
      <c r="I11" s="1059">
        <v>36.600697334843538</v>
      </c>
      <c r="J11" s="1059">
        <v>35.466991354601184</v>
      </c>
      <c r="K11" s="574"/>
      <c r="L11" s="858"/>
    </row>
    <row r="12" spans="1:13" s="421" customFormat="1" ht="24" customHeight="1" x14ac:dyDescent="0.25">
      <c r="A12" s="419"/>
      <c r="B12" s="573"/>
      <c r="C12" s="862"/>
      <c r="D12" s="855" t="s">
        <v>451</v>
      </c>
      <c r="E12" s="855"/>
      <c r="F12" s="1060">
        <v>1222</v>
      </c>
      <c r="G12" s="1061">
        <v>21.141868512110726</v>
      </c>
      <c r="H12" s="1062">
        <v>37022</v>
      </c>
      <c r="I12" s="1063">
        <v>41.682522883617246</v>
      </c>
      <c r="J12" s="1063">
        <v>21.466236291934472</v>
      </c>
      <c r="K12" s="854"/>
      <c r="L12" s="419"/>
    </row>
    <row r="13" spans="1:13" s="421" customFormat="1" ht="24" customHeight="1" x14ac:dyDescent="0.25">
      <c r="A13" s="419"/>
      <c r="B13" s="573"/>
      <c r="C13" s="862"/>
      <c r="D13" s="855" t="s">
        <v>452</v>
      </c>
      <c r="E13" s="855"/>
      <c r="F13" s="1060">
        <v>941</v>
      </c>
      <c r="G13" s="1061">
        <v>12.761052346080826</v>
      </c>
      <c r="H13" s="1062">
        <v>25781</v>
      </c>
      <c r="I13" s="1063">
        <v>15.445586076745601</v>
      </c>
      <c r="J13" s="1063">
        <v>42.963383887358866</v>
      </c>
      <c r="K13" s="854"/>
      <c r="L13" s="419"/>
    </row>
    <row r="14" spans="1:13" s="421" customFormat="1" ht="18" customHeight="1" x14ac:dyDescent="0.25">
      <c r="A14" s="419"/>
      <c r="B14" s="573"/>
      <c r="C14" s="862"/>
      <c r="D14" s="855" t="s">
        <v>453</v>
      </c>
      <c r="E14" s="855"/>
      <c r="F14" s="1060">
        <v>335</v>
      </c>
      <c r="G14" s="1061">
        <v>20.640788662969808</v>
      </c>
      <c r="H14" s="1062">
        <v>10343</v>
      </c>
      <c r="I14" s="1063">
        <v>43.733615221987314</v>
      </c>
      <c r="J14" s="1063">
        <v>37.084694962776773</v>
      </c>
      <c r="K14" s="854"/>
      <c r="L14" s="419"/>
    </row>
    <row r="15" spans="1:13" s="421" customFormat="1" ht="24" customHeight="1" x14ac:dyDescent="0.25">
      <c r="A15" s="419"/>
      <c r="B15" s="573"/>
      <c r="C15" s="862"/>
      <c r="D15" s="855" t="s">
        <v>454</v>
      </c>
      <c r="E15" s="855"/>
      <c r="F15" s="1060">
        <v>218</v>
      </c>
      <c r="G15" s="1061">
        <v>42.913385826771652</v>
      </c>
      <c r="H15" s="1062">
        <v>8644</v>
      </c>
      <c r="I15" s="1063">
        <v>64.454552233241373</v>
      </c>
      <c r="J15" s="1063">
        <v>38.871240166589537</v>
      </c>
      <c r="K15" s="854"/>
      <c r="L15" s="419"/>
    </row>
    <row r="16" spans="1:13" s="421" customFormat="1" ht="17.25" customHeight="1" x14ac:dyDescent="0.25">
      <c r="A16" s="419"/>
      <c r="B16" s="573"/>
      <c r="C16" s="862"/>
      <c r="D16" s="855" t="s">
        <v>401</v>
      </c>
      <c r="E16" s="855"/>
      <c r="F16" s="1060">
        <v>63</v>
      </c>
      <c r="G16" s="1061">
        <v>64.948453608247419</v>
      </c>
      <c r="H16" s="1062">
        <v>4940</v>
      </c>
      <c r="I16" s="1063">
        <v>76.95902788596355</v>
      </c>
      <c r="J16" s="1063">
        <v>41.499999999999986</v>
      </c>
      <c r="K16" s="854"/>
      <c r="L16" s="419"/>
    </row>
    <row r="17" spans="1:12" s="421" customFormat="1" ht="17.25" customHeight="1" x14ac:dyDescent="0.25">
      <c r="A17" s="419"/>
      <c r="B17" s="573"/>
      <c r="C17" s="862"/>
      <c r="D17" s="855" t="s">
        <v>402</v>
      </c>
      <c r="E17" s="855"/>
      <c r="F17" s="1060">
        <v>302</v>
      </c>
      <c r="G17" s="1061">
        <v>42.119944211994422</v>
      </c>
      <c r="H17" s="1062">
        <v>14283</v>
      </c>
      <c r="I17" s="1063">
        <v>60.750287099655473</v>
      </c>
      <c r="J17" s="1063">
        <v>42.355107470419362</v>
      </c>
      <c r="K17" s="854"/>
      <c r="L17" s="419"/>
    </row>
    <row r="18" spans="1:12" s="421" customFormat="1" ht="17.25" customHeight="1" x14ac:dyDescent="0.25">
      <c r="A18" s="419"/>
      <c r="B18" s="573"/>
      <c r="C18" s="862"/>
      <c r="D18" s="855" t="s">
        <v>403</v>
      </c>
      <c r="E18" s="855"/>
      <c r="F18" s="1060">
        <v>477</v>
      </c>
      <c r="G18" s="1061">
        <v>23.462862764387605</v>
      </c>
      <c r="H18" s="1062">
        <v>12186</v>
      </c>
      <c r="I18" s="1063">
        <v>34.944941500344115</v>
      </c>
      <c r="J18" s="1063">
        <v>32.629082553750173</v>
      </c>
      <c r="K18" s="854"/>
      <c r="L18" s="419"/>
    </row>
    <row r="19" spans="1:12" s="421" customFormat="1" ht="17.25" customHeight="1" x14ac:dyDescent="0.25">
      <c r="A19" s="419"/>
      <c r="B19" s="573"/>
      <c r="C19" s="862"/>
      <c r="D19" s="855" t="s">
        <v>455</v>
      </c>
      <c r="E19" s="855"/>
      <c r="F19" s="1060">
        <v>1375</v>
      </c>
      <c r="G19" s="1061">
        <v>23.230275384355465</v>
      </c>
      <c r="H19" s="1062">
        <v>29405</v>
      </c>
      <c r="I19" s="1063">
        <v>39.327796279206623</v>
      </c>
      <c r="J19" s="1063">
        <v>34.893895595987132</v>
      </c>
      <c r="K19" s="854"/>
      <c r="L19" s="419"/>
    </row>
    <row r="20" spans="1:12" s="421" customFormat="1" ht="36.75" customHeight="1" x14ac:dyDescent="0.25">
      <c r="A20" s="419"/>
      <c r="B20" s="573"/>
      <c r="C20" s="862"/>
      <c r="D20" s="855" t="s">
        <v>456</v>
      </c>
      <c r="E20" s="855"/>
      <c r="F20" s="1060">
        <v>814</v>
      </c>
      <c r="G20" s="1061">
        <v>19.790906880622416</v>
      </c>
      <c r="H20" s="1062">
        <v>30655</v>
      </c>
      <c r="I20" s="1063">
        <v>48.415882241455556</v>
      </c>
      <c r="J20" s="1063">
        <v>35.265340075028611</v>
      </c>
      <c r="K20" s="854"/>
      <c r="L20" s="419"/>
    </row>
    <row r="21" spans="1:12" s="421" customFormat="1" ht="23.25" customHeight="1" x14ac:dyDescent="0.25">
      <c r="A21" s="419"/>
      <c r="B21" s="573"/>
      <c r="C21" s="862"/>
      <c r="D21" s="855" t="s">
        <v>457</v>
      </c>
      <c r="E21" s="855"/>
      <c r="F21" s="1060">
        <v>196</v>
      </c>
      <c r="G21" s="1061">
        <v>42.79475982532751</v>
      </c>
      <c r="H21" s="1062">
        <v>21938</v>
      </c>
      <c r="I21" s="1063">
        <v>72.162099930923333</v>
      </c>
      <c r="J21" s="1063">
        <v>50.157398121980158</v>
      </c>
      <c r="K21" s="854"/>
      <c r="L21" s="419"/>
    </row>
    <row r="22" spans="1:12" s="421" customFormat="1" ht="18" customHeight="1" x14ac:dyDescent="0.25">
      <c r="A22" s="419"/>
      <c r="B22" s="573"/>
      <c r="C22" s="862"/>
      <c r="D22" s="868" t="s">
        <v>458</v>
      </c>
      <c r="E22" s="855"/>
      <c r="F22" s="1060">
        <v>878</v>
      </c>
      <c r="G22" s="1061">
        <v>15.729129344321032</v>
      </c>
      <c r="H22" s="1062">
        <v>19368</v>
      </c>
      <c r="I22" s="1063">
        <v>32.20003657583667</v>
      </c>
      <c r="J22" s="1063">
        <v>29.584365964477566</v>
      </c>
      <c r="K22" s="854"/>
      <c r="L22" s="419"/>
    </row>
    <row r="23" spans="1:12" s="866" customFormat="1" ht="18" customHeight="1" x14ac:dyDescent="0.25">
      <c r="A23" s="863"/>
      <c r="B23" s="864"/>
      <c r="C23" s="852" t="s">
        <v>459</v>
      </c>
      <c r="D23" s="855"/>
      <c r="E23" s="855"/>
      <c r="F23" s="1064">
        <v>100</v>
      </c>
      <c r="G23" s="1065">
        <v>51.813471502590666</v>
      </c>
      <c r="H23" s="1058">
        <v>5617</v>
      </c>
      <c r="I23" s="1059">
        <v>88.192808918197514</v>
      </c>
      <c r="J23" s="1059">
        <v>41.840840306213295</v>
      </c>
      <c r="K23" s="865"/>
      <c r="L23" s="863"/>
    </row>
    <row r="24" spans="1:12" s="866" customFormat="1" ht="18" customHeight="1" x14ac:dyDescent="0.25">
      <c r="A24" s="863"/>
      <c r="B24" s="864"/>
      <c r="C24" s="852" t="s">
        <v>359</v>
      </c>
      <c r="D24" s="855"/>
      <c r="E24" s="855"/>
      <c r="F24" s="1064">
        <v>304</v>
      </c>
      <c r="G24" s="1065">
        <v>47.723704866562009</v>
      </c>
      <c r="H24" s="1058">
        <v>13674</v>
      </c>
      <c r="I24" s="1059">
        <v>65.997393696606977</v>
      </c>
      <c r="J24" s="1059">
        <v>35.314904197747509</v>
      </c>
      <c r="K24" s="865"/>
      <c r="L24" s="863"/>
    </row>
    <row r="25" spans="1:12" s="866" customFormat="1" ht="18" customHeight="1" x14ac:dyDescent="0.25">
      <c r="A25" s="863"/>
      <c r="B25" s="864"/>
      <c r="C25" s="852" t="s">
        <v>360</v>
      </c>
      <c r="D25" s="855"/>
      <c r="E25" s="855"/>
      <c r="F25" s="1064">
        <v>3901</v>
      </c>
      <c r="G25" s="1065">
        <v>14.123311972774339</v>
      </c>
      <c r="H25" s="1058">
        <v>51584</v>
      </c>
      <c r="I25" s="1059">
        <v>25.774988507584993</v>
      </c>
      <c r="J25" s="1059">
        <v>33.092199131513574</v>
      </c>
      <c r="K25" s="865"/>
      <c r="L25" s="863"/>
    </row>
    <row r="26" spans="1:12" s="866" customFormat="1" ht="18" customHeight="1" x14ac:dyDescent="0.25">
      <c r="A26" s="863"/>
      <c r="B26" s="864"/>
      <c r="C26" s="869" t="s">
        <v>361</v>
      </c>
      <c r="D26" s="868"/>
      <c r="E26" s="868"/>
      <c r="F26" s="1064">
        <v>11868</v>
      </c>
      <c r="G26" s="1065">
        <v>15.992884864165587</v>
      </c>
      <c r="H26" s="1058">
        <v>201903</v>
      </c>
      <c r="I26" s="1059">
        <v>39.194994632391619</v>
      </c>
      <c r="J26" s="1059">
        <v>30.496718721365976</v>
      </c>
      <c r="K26" s="865"/>
      <c r="L26" s="863"/>
    </row>
    <row r="27" spans="1:12" s="866" customFormat="1" ht="22.5" customHeight="1" x14ac:dyDescent="0.25">
      <c r="A27" s="863"/>
      <c r="B27" s="864"/>
      <c r="C27" s="867"/>
      <c r="D27" s="868" t="s">
        <v>460</v>
      </c>
      <c r="E27" s="868"/>
      <c r="F27" s="1066">
        <v>1974</v>
      </c>
      <c r="G27" s="1067">
        <v>16.575699051137796</v>
      </c>
      <c r="H27" s="1062">
        <v>16582</v>
      </c>
      <c r="I27" s="1063">
        <v>25.563469305953813</v>
      </c>
      <c r="J27" s="1063">
        <v>30.973947654082707</v>
      </c>
      <c r="K27" s="865"/>
      <c r="L27" s="863"/>
    </row>
    <row r="28" spans="1:12" s="866" customFormat="1" ht="17.25" customHeight="1" x14ac:dyDescent="0.25">
      <c r="A28" s="863"/>
      <c r="B28" s="864"/>
      <c r="C28" s="867"/>
      <c r="D28" s="868" t="s">
        <v>461</v>
      </c>
      <c r="E28" s="868"/>
      <c r="F28" s="1066">
        <v>3952</v>
      </c>
      <c r="G28" s="1067">
        <v>18.648546621366556</v>
      </c>
      <c r="H28" s="1062">
        <v>51252</v>
      </c>
      <c r="I28" s="1063">
        <v>31.166311948920644</v>
      </c>
      <c r="J28" s="1063">
        <v>31.148072270350358</v>
      </c>
      <c r="K28" s="865"/>
      <c r="L28" s="863"/>
    </row>
    <row r="29" spans="1:12" s="866" customFormat="1" ht="17.25" customHeight="1" x14ac:dyDescent="0.25">
      <c r="A29" s="863"/>
      <c r="B29" s="864"/>
      <c r="C29" s="867"/>
      <c r="D29" s="868" t="s">
        <v>462</v>
      </c>
      <c r="E29" s="868"/>
      <c r="F29" s="1066">
        <v>5942</v>
      </c>
      <c r="G29" s="1067">
        <v>14.454959009414456</v>
      </c>
      <c r="H29" s="1062">
        <v>134069</v>
      </c>
      <c r="I29" s="1063">
        <v>46.9082715500803</v>
      </c>
      <c r="J29" s="1063">
        <v>30.188693881508463</v>
      </c>
      <c r="K29" s="865"/>
      <c r="L29" s="863"/>
    </row>
    <row r="30" spans="1:12" s="866" customFormat="1" ht="17.25" customHeight="1" x14ac:dyDescent="0.25">
      <c r="A30" s="863"/>
      <c r="B30" s="864"/>
      <c r="C30" s="869" t="s">
        <v>362</v>
      </c>
      <c r="D30" s="870"/>
      <c r="E30" s="870"/>
      <c r="F30" s="1064">
        <v>2029</v>
      </c>
      <c r="G30" s="1065">
        <v>19.083897667419112</v>
      </c>
      <c r="H30" s="1058">
        <v>61688</v>
      </c>
      <c r="I30" s="1059">
        <v>46.859712558111269</v>
      </c>
      <c r="J30" s="1059">
        <v>29.194786668395668</v>
      </c>
      <c r="K30" s="865"/>
      <c r="L30" s="863"/>
    </row>
    <row r="31" spans="1:12" s="866" customFormat="1" ht="17.25" customHeight="1" x14ac:dyDescent="0.25">
      <c r="A31" s="863"/>
      <c r="B31" s="864"/>
      <c r="C31" s="869" t="s">
        <v>363</v>
      </c>
      <c r="D31" s="856"/>
      <c r="E31" s="856"/>
      <c r="F31" s="1064">
        <v>3273</v>
      </c>
      <c r="G31" s="1065">
        <v>10.503176946280727</v>
      </c>
      <c r="H31" s="1058">
        <v>53902</v>
      </c>
      <c r="I31" s="1059">
        <v>28.414937584345481</v>
      </c>
      <c r="J31" s="1059">
        <v>34.43569811880824</v>
      </c>
      <c r="K31" s="865"/>
      <c r="L31" s="863"/>
    </row>
    <row r="32" spans="1:12" s="866" customFormat="1" ht="17.25" customHeight="1" x14ac:dyDescent="0.25">
      <c r="A32" s="863"/>
      <c r="B32" s="864"/>
      <c r="C32" s="869" t="s">
        <v>463</v>
      </c>
      <c r="D32" s="856"/>
      <c r="E32" s="856"/>
      <c r="F32" s="1064">
        <v>1110</v>
      </c>
      <c r="G32" s="1065">
        <v>23.937890877722666</v>
      </c>
      <c r="H32" s="1058">
        <v>36443</v>
      </c>
      <c r="I32" s="1059">
        <v>50.533862111043312</v>
      </c>
      <c r="J32" s="1059">
        <v>39.91479845237717</v>
      </c>
      <c r="K32" s="865"/>
      <c r="L32" s="863"/>
    </row>
    <row r="33" spans="1:31" s="866" customFormat="1" ht="17.25" customHeight="1" x14ac:dyDescent="0.25">
      <c r="A33" s="863"/>
      <c r="B33" s="864"/>
      <c r="C33" s="869" t="s">
        <v>364</v>
      </c>
      <c r="D33" s="871"/>
      <c r="E33" s="871"/>
      <c r="F33" s="1064">
        <v>1063</v>
      </c>
      <c r="G33" s="1065">
        <v>28.92517006802721</v>
      </c>
      <c r="H33" s="1058">
        <v>61641</v>
      </c>
      <c r="I33" s="1059">
        <v>75.524706862540896</v>
      </c>
      <c r="J33" s="1059">
        <v>30.898720007786945</v>
      </c>
      <c r="K33" s="865"/>
      <c r="L33" s="863">
        <v>607</v>
      </c>
    </row>
    <row r="34" spans="1:31" s="866" customFormat="1" ht="17.25" customHeight="1" x14ac:dyDescent="0.25">
      <c r="A34" s="863"/>
      <c r="B34" s="864"/>
      <c r="C34" s="869" t="s">
        <v>365</v>
      </c>
      <c r="D34" s="872"/>
      <c r="E34" s="872"/>
      <c r="F34" s="1064">
        <v>732</v>
      </c>
      <c r="G34" s="1065">
        <v>11.573122529644268</v>
      </c>
      <c r="H34" s="1058">
        <v>2585</v>
      </c>
      <c r="I34" s="1059">
        <v>12.744663018291181</v>
      </c>
      <c r="J34" s="1059">
        <v>30.394197292069666</v>
      </c>
      <c r="K34" s="865"/>
      <c r="L34" s="863"/>
    </row>
    <row r="35" spans="1:31" s="866" customFormat="1" ht="17.25" customHeight="1" x14ac:dyDescent="0.25">
      <c r="A35" s="863"/>
      <c r="B35" s="864"/>
      <c r="C35" s="852" t="s">
        <v>464</v>
      </c>
      <c r="D35" s="873"/>
      <c r="E35" s="873"/>
      <c r="F35" s="1064">
        <v>6162</v>
      </c>
      <c r="G35" s="1065">
        <v>28.759451134136093</v>
      </c>
      <c r="H35" s="1058">
        <v>52023</v>
      </c>
      <c r="I35" s="1059">
        <v>43.169748066518402</v>
      </c>
      <c r="J35" s="1059">
        <v>42.169213617054254</v>
      </c>
      <c r="K35" s="865"/>
      <c r="L35" s="863"/>
    </row>
    <row r="36" spans="1:31" s="866" customFormat="1" ht="17.25" customHeight="1" x14ac:dyDescent="0.25">
      <c r="A36" s="863"/>
      <c r="B36" s="864"/>
      <c r="C36" s="852" t="s">
        <v>465</v>
      </c>
      <c r="D36" s="857"/>
      <c r="E36" s="857"/>
      <c r="F36" s="1064">
        <v>1474</v>
      </c>
      <c r="G36" s="1065">
        <v>19.817155149233663</v>
      </c>
      <c r="H36" s="1058">
        <v>85665</v>
      </c>
      <c r="I36" s="1059">
        <v>35.214683575524639</v>
      </c>
      <c r="J36" s="1059">
        <v>25.784462732737907</v>
      </c>
      <c r="K36" s="865"/>
      <c r="L36" s="863"/>
    </row>
    <row r="37" spans="1:31" s="866" customFormat="1" ht="17.25" customHeight="1" x14ac:dyDescent="0.25">
      <c r="A37" s="863"/>
      <c r="B37" s="864"/>
      <c r="C37" s="852" t="s">
        <v>466</v>
      </c>
      <c r="D37" s="412"/>
      <c r="E37" s="857"/>
      <c r="F37" s="1064">
        <v>168</v>
      </c>
      <c r="G37" s="1065">
        <v>28.046744574290482</v>
      </c>
      <c r="H37" s="1058">
        <v>3469</v>
      </c>
      <c r="I37" s="1059">
        <v>31.819849568886443</v>
      </c>
      <c r="J37" s="1059">
        <v>58.146439896223654</v>
      </c>
      <c r="K37" s="865"/>
      <c r="L37" s="863"/>
      <c r="M37" s="1068"/>
      <c r="N37" s="1068"/>
      <c r="O37" s="1068"/>
      <c r="P37" s="1068"/>
      <c r="Q37" s="1068"/>
      <c r="R37" s="1068"/>
      <c r="S37" s="1068"/>
      <c r="T37" s="1068"/>
      <c r="U37" s="1068"/>
      <c r="V37" s="1068"/>
      <c r="W37" s="1068"/>
      <c r="X37" s="1068"/>
      <c r="Y37" s="1068"/>
      <c r="Z37" s="1068"/>
      <c r="AA37" s="1068"/>
      <c r="AB37" s="1068"/>
      <c r="AC37" s="1068"/>
      <c r="AD37" s="1068"/>
      <c r="AE37" s="1068"/>
    </row>
    <row r="38" spans="1:31" s="866" customFormat="1" ht="17.25" customHeight="1" x14ac:dyDescent="0.25">
      <c r="A38" s="863"/>
      <c r="B38" s="864"/>
      <c r="C38" s="869" t="s">
        <v>366</v>
      </c>
      <c r="D38" s="855"/>
      <c r="E38" s="855"/>
      <c r="F38" s="1064">
        <v>972</v>
      </c>
      <c r="G38" s="1065">
        <v>25.565491846396633</v>
      </c>
      <c r="H38" s="1058">
        <v>15727</v>
      </c>
      <c r="I38" s="1059">
        <v>30.138167602475903</v>
      </c>
      <c r="J38" s="1059">
        <v>30.443186876073167</v>
      </c>
      <c r="K38" s="865"/>
      <c r="L38" s="863"/>
      <c r="M38" s="1068"/>
      <c r="N38" s="1068"/>
      <c r="O38" s="1068"/>
      <c r="P38" s="1068"/>
      <c r="Q38" s="1068"/>
      <c r="R38" s="1068"/>
      <c r="S38" s="1068"/>
      <c r="T38" s="1068"/>
      <c r="U38" s="1068"/>
      <c r="V38" s="1068"/>
      <c r="W38" s="1068"/>
      <c r="X38" s="1068"/>
      <c r="Y38" s="1068"/>
      <c r="Z38" s="1068"/>
      <c r="AA38" s="1068"/>
      <c r="AB38" s="1068"/>
      <c r="AC38" s="1068"/>
      <c r="AD38" s="1068"/>
      <c r="AE38" s="1068"/>
    </row>
    <row r="39" spans="1:31" s="866" customFormat="1" ht="17.25" customHeight="1" x14ac:dyDescent="0.25">
      <c r="A39" s="863"/>
      <c r="B39" s="864"/>
      <c r="C39" s="869" t="s">
        <v>367</v>
      </c>
      <c r="D39" s="855"/>
      <c r="E39" s="855"/>
      <c r="F39" s="1064">
        <v>3706</v>
      </c>
      <c r="G39" s="1065">
        <v>25.062554946912829</v>
      </c>
      <c r="H39" s="1058">
        <v>82333</v>
      </c>
      <c r="I39" s="1059">
        <v>35.919081398494015</v>
      </c>
      <c r="J39" s="1059">
        <v>39.394179733521327</v>
      </c>
      <c r="K39" s="865"/>
      <c r="L39" s="863"/>
      <c r="M39" s="1068"/>
      <c r="N39" s="1068"/>
      <c r="O39" s="1068"/>
      <c r="P39" s="1068"/>
      <c r="Q39" s="1068"/>
      <c r="R39" s="1068"/>
      <c r="S39" s="1068"/>
      <c r="T39" s="1068"/>
      <c r="U39" s="1068"/>
      <c r="V39" s="1068"/>
      <c r="W39" s="1068"/>
      <c r="X39" s="1068"/>
      <c r="Y39" s="1068"/>
      <c r="Z39" s="1068"/>
      <c r="AA39" s="1068"/>
      <c r="AB39" s="1068"/>
      <c r="AC39" s="1068"/>
      <c r="AD39" s="1068"/>
      <c r="AE39" s="1068"/>
    </row>
    <row r="40" spans="1:31" s="866" customFormat="1" ht="17.25" customHeight="1" x14ac:dyDescent="0.25">
      <c r="A40" s="863"/>
      <c r="B40" s="864"/>
      <c r="C40" s="869" t="s">
        <v>467</v>
      </c>
      <c r="D40" s="853"/>
      <c r="E40" s="853"/>
      <c r="F40" s="1064">
        <v>419</v>
      </c>
      <c r="G40" s="1065">
        <v>13.573048266925818</v>
      </c>
      <c r="H40" s="1058">
        <v>4554</v>
      </c>
      <c r="I40" s="1059">
        <v>22.562425683709868</v>
      </c>
      <c r="J40" s="1059">
        <v>35.903820816864247</v>
      </c>
      <c r="K40" s="865"/>
      <c r="L40" s="863"/>
      <c r="M40" s="1068"/>
      <c r="N40" s="1068"/>
      <c r="O40" s="1068"/>
      <c r="P40" s="1068"/>
      <c r="Q40" s="1068"/>
      <c r="R40" s="1068"/>
      <c r="S40" s="1068"/>
      <c r="T40" s="1068"/>
      <c r="U40" s="1068"/>
      <c r="V40" s="1068"/>
      <c r="W40" s="1068"/>
      <c r="X40" s="1068"/>
      <c r="Y40" s="1068"/>
      <c r="Z40" s="1068"/>
      <c r="AA40" s="1068"/>
      <c r="AB40" s="1068"/>
      <c r="AC40" s="1068"/>
      <c r="AD40" s="1068"/>
      <c r="AE40" s="1068"/>
    </row>
    <row r="41" spans="1:31" s="866" customFormat="1" ht="17.25" customHeight="1" x14ac:dyDescent="0.25">
      <c r="A41" s="863"/>
      <c r="B41" s="864"/>
      <c r="C41" s="869" t="s">
        <v>368</v>
      </c>
      <c r="D41" s="853"/>
      <c r="E41" s="853"/>
      <c r="F41" s="1064">
        <v>2068</v>
      </c>
      <c r="G41" s="1065">
        <v>15.415579575102498</v>
      </c>
      <c r="H41" s="1058">
        <v>17610</v>
      </c>
      <c r="I41" s="1059">
        <v>24.779433492338214</v>
      </c>
      <c r="J41" s="1059">
        <v>32.572288472458702</v>
      </c>
      <c r="K41" s="865"/>
      <c r="L41" s="863"/>
      <c r="M41" s="1068"/>
      <c r="N41" s="1068"/>
      <c r="O41" s="1068"/>
      <c r="P41" s="1068"/>
      <c r="Q41" s="1068"/>
      <c r="R41" s="1068"/>
      <c r="S41" s="1068"/>
      <c r="T41" s="1068"/>
      <c r="U41" s="1068"/>
      <c r="V41" s="1068"/>
      <c r="W41" s="1068"/>
      <c r="X41" s="1068"/>
      <c r="Y41" s="1068"/>
      <c r="Z41" s="1068"/>
      <c r="AA41" s="1068"/>
      <c r="AB41" s="1068"/>
      <c r="AC41" s="1068"/>
      <c r="AD41" s="1068"/>
      <c r="AE41" s="1068"/>
    </row>
    <row r="42" spans="1:31" s="587" customFormat="1" ht="17.25" customHeight="1" x14ac:dyDescent="0.25">
      <c r="A42" s="863"/>
      <c r="B42" s="864"/>
      <c r="C42" s="869" t="s">
        <v>404</v>
      </c>
      <c r="D42" s="853"/>
      <c r="E42" s="853"/>
      <c r="F42" s="1069">
        <v>8</v>
      </c>
      <c r="G42" s="1065">
        <v>53.333333333333336</v>
      </c>
      <c r="H42" s="1058">
        <v>3</v>
      </c>
      <c r="I42" s="1059">
        <v>3.225806451612903</v>
      </c>
      <c r="J42" s="1059">
        <v>166.66666666666666</v>
      </c>
      <c r="K42" s="865"/>
      <c r="L42" s="863"/>
      <c r="M42" s="1070"/>
      <c r="N42" s="1070"/>
      <c r="O42" s="1070"/>
      <c r="P42" s="1070"/>
      <c r="Q42" s="1070"/>
      <c r="R42" s="1070"/>
      <c r="S42" s="1070"/>
      <c r="T42" s="1070"/>
      <c r="U42" s="1070"/>
      <c r="V42" s="1070"/>
      <c r="W42" s="1070"/>
      <c r="X42" s="1070"/>
      <c r="Y42" s="1070"/>
      <c r="Z42" s="1070"/>
      <c r="AA42" s="1070"/>
      <c r="AB42" s="1070"/>
      <c r="AC42" s="1070"/>
      <c r="AD42" s="1070"/>
      <c r="AE42" s="1070"/>
    </row>
    <row r="43" spans="1:31" s="438" customFormat="1" ht="13.5" customHeight="1" x14ac:dyDescent="0.25">
      <c r="A43" s="585"/>
      <c r="B43" s="586"/>
      <c r="C43" s="596" t="s">
        <v>480</v>
      </c>
      <c r="D43" s="597"/>
      <c r="E43" s="597"/>
      <c r="F43" s="1071"/>
      <c r="G43" s="1071"/>
      <c r="H43" s="1071"/>
      <c r="I43" s="1071"/>
      <c r="J43" s="1072"/>
      <c r="K43" s="1073"/>
      <c r="L43" s="585"/>
      <c r="M43" s="591"/>
      <c r="N43" s="591"/>
      <c r="O43" s="591"/>
      <c r="P43" s="591"/>
      <c r="Q43" s="591"/>
      <c r="R43" s="591"/>
      <c r="S43" s="591"/>
      <c r="T43" s="591"/>
      <c r="U43" s="591"/>
      <c r="V43" s="591"/>
      <c r="W43" s="591"/>
      <c r="X43" s="591"/>
      <c r="Y43" s="591"/>
      <c r="Z43" s="591"/>
      <c r="AA43" s="591"/>
      <c r="AB43" s="591"/>
      <c r="AC43" s="591"/>
      <c r="AD43" s="591"/>
      <c r="AE43" s="591"/>
    </row>
    <row r="44" spans="1:31" ht="39" customHeight="1" x14ac:dyDescent="0.25">
      <c r="A44" s="407"/>
      <c r="B44" s="469"/>
      <c r="C44" s="1543" t="s">
        <v>468</v>
      </c>
      <c r="D44" s="1543"/>
      <c r="E44" s="1543"/>
      <c r="F44" s="1543"/>
      <c r="G44" s="1543"/>
      <c r="H44" s="1543"/>
      <c r="I44" s="1543"/>
      <c r="J44" s="1543"/>
      <c r="K44" s="1543"/>
      <c r="L44" s="152"/>
      <c r="M44" s="153"/>
      <c r="N44" s="153"/>
      <c r="O44" s="153"/>
      <c r="P44" s="153"/>
      <c r="Q44" s="153"/>
      <c r="R44" s="153"/>
      <c r="S44" s="1074"/>
      <c r="T44" s="434"/>
      <c r="U44" s="434"/>
      <c r="V44" s="434"/>
      <c r="W44" s="1075"/>
      <c r="X44" s="434"/>
      <c r="Y44" s="434"/>
      <c r="Z44" s="434"/>
      <c r="AA44" s="434"/>
      <c r="AB44" s="434"/>
      <c r="AC44" s="434"/>
      <c r="AD44" s="434"/>
      <c r="AE44" s="434"/>
    </row>
    <row r="45" spans="1:31" s="438" customFormat="1" ht="13.5" customHeight="1" x14ac:dyDescent="0.2">
      <c r="A45" s="435"/>
      <c r="B45" s="590">
        <v>12</v>
      </c>
      <c r="C45" s="1551">
        <v>42767</v>
      </c>
      <c r="D45" s="1551"/>
      <c r="E45" s="1042"/>
      <c r="F45" s="152"/>
      <c r="G45" s="152"/>
      <c r="H45" s="152"/>
      <c r="I45" s="152"/>
      <c r="J45" s="152"/>
      <c r="K45" s="589"/>
      <c r="L45" s="435"/>
      <c r="M45" s="591"/>
      <c r="N45" s="591"/>
      <c r="O45" s="591"/>
      <c r="P45" s="591"/>
      <c r="Q45" s="591"/>
      <c r="R45" s="591"/>
      <c r="S45" s="591"/>
      <c r="T45" s="591"/>
      <c r="U45" s="591"/>
      <c r="V45" s="591"/>
      <c r="W45" s="591"/>
      <c r="X45" s="591"/>
      <c r="Y45" s="591"/>
      <c r="Z45" s="591"/>
      <c r="AA45" s="591"/>
      <c r="AB45" s="591"/>
      <c r="AC45" s="591"/>
      <c r="AD45" s="591"/>
      <c r="AE45" s="591"/>
    </row>
    <row r="46" spans="1:31" x14ac:dyDescent="0.25">
      <c r="A46" s="591"/>
      <c r="B46" s="592"/>
      <c r="C46" s="593"/>
      <c r="D46" s="153"/>
      <c r="E46" s="153"/>
      <c r="F46" s="153"/>
      <c r="G46" s="153"/>
      <c r="H46" s="153"/>
      <c r="I46" s="153"/>
      <c r="J46" s="153"/>
      <c r="K46" s="594"/>
      <c r="L46" s="591"/>
      <c r="M46" s="1076"/>
      <c r="N46" s="434"/>
      <c r="O46" s="434"/>
      <c r="P46" s="434"/>
      <c r="Q46" s="434"/>
      <c r="R46" s="434"/>
      <c r="S46" s="434"/>
      <c r="T46" s="434"/>
      <c r="U46" s="434"/>
      <c r="V46" s="434"/>
      <c r="W46" s="434"/>
      <c r="X46" s="434"/>
      <c r="Y46" s="434"/>
      <c r="Z46" s="434"/>
      <c r="AA46" s="434"/>
      <c r="AB46" s="434"/>
      <c r="AC46" s="434"/>
      <c r="AD46" s="434"/>
      <c r="AE46" s="434"/>
    </row>
    <row r="47" spans="1:31" x14ac:dyDescent="0.25">
      <c r="A47" s="434"/>
      <c r="B47" s="434"/>
      <c r="C47" s="434"/>
      <c r="D47" s="434"/>
      <c r="E47" s="434"/>
      <c r="F47" s="1077"/>
      <c r="G47" s="1077"/>
      <c r="H47" s="1077"/>
      <c r="I47" s="1077"/>
      <c r="J47" s="1078"/>
      <c r="K47" s="1076"/>
      <c r="L47" s="1079"/>
      <c r="M47" s="1076"/>
      <c r="N47" s="434"/>
      <c r="O47" s="434"/>
      <c r="P47" s="434"/>
      <c r="Q47" s="434"/>
      <c r="R47" s="434"/>
      <c r="S47" s="434"/>
      <c r="T47" s="434"/>
      <c r="U47" s="434"/>
      <c r="V47" s="434"/>
      <c r="W47" s="434"/>
      <c r="X47" s="434"/>
      <c r="Y47" s="434"/>
      <c r="Z47" s="434"/>
      <c r="AA47" s="434"/>
      <c r="AB47" s="434"/>
      <c r="AC47" s="434"/>
      <c r="AD47" s="434"/>
      <c r="AE47" s="434"/>
    </row>
    <row r="48" spans="1:31" x14ac:dyDescent="0.25">
      <c r="J48" s="1076"/>
      <c r="K48" s="1076"/>
      <c r="L48" s="1076"/>
      <c r="M48" s="1076"/>
      <c r="N48" s="1080"/>
      <c r="O48" s="434"/>
      <c r="P48" s="434"/>
      <c r="Q48" s="434"/>
      <c r="R48" s="434"/>
      <c r="S48" s="434"/>
      <c r="T48" s="434"/>
      <c r="U48" s="434"/>
      <c r="V48" s="434"/>
      <c r="W48" s="434"/>
      <c r="X48" s="434"/>
      <c r="Y48" s="434"/>
      <c r="Z48" s="434"/>
      <c r="AA48" s="434"/>
      <c r="AB48" s="434"/>
      <c r="AC48" s="434"/>
      <c r="AD48" s="434"/>
      <c r="AE48" s="434"/>
    </row>
    <row r="49" spans="7:31" x14ac:dyDescent="0.25">
      <c r="J49" s="1076"/>
      <c r="K49" s="1076"/>
      <c r="L49" s="1076"/>
      <c r="M49" s="1076"/>
      <c r="N49" s="434"/>
      <c r="O49" s="434"/>
      <c r="P49" s="434"/>
      <c r="Q49" s="434"/>
      <c r="R49" s="434"/>
      <c r="S49" s="434"/>
      <c r="T49" s="434"/>
      <c r="U49" s="434"/>
      <c r="V49" s="434"/>
      <c r="W49" s="434"/>
      <c r="X49" s="434"/>
      <c r="Y49" s="434"/>
      <c r="Z49" s="434"/>
      <c r="AA49" s="434"/>
      <c r="AB49" s="434"/>
      <c r="AC49" s="434"/>
      <c r="AD49" s="434"/>
      <c r="AE49" s="434"/>
    </row>
    <row r="50" spans="7:31" x14ac:dyDescent="0.25">
      <c r="J50" s="1076"/>
      <c r="K50" s="1076"/>
      <c r="L50" s="1076"/>
      <c r="M50" s="1076"/>
      <c r="N50" s="434"/>
      <c r="O50" s="434"/>
      <c r="P50" s="434"/>
      <c r="Q50" s="434"/>
      <c r="R50" s="434"/>
      <c r="S50" s="434"/>
      <c r="T50" s="434"/>
      <c r="U50" s="434"/>
      <c r="V50" s="434"/>
      <c r="W50" s="434"/>
      <c r="X50" s="434"/>
      <c r="Y50" s="434"/>
      <c r="Z50" s="434"/>
      <c r="AA50" s="434"/>
      <c r="AB50" s="434"/>
      <c r="AC50" s="434"/>
      <c r="AD50" s="434"/>
      <c r="AE50" s="434"/>
    </row>
    <row r="51" spans="7:31" x14ac:dyDescent="0.25">
      <c r="J51" s="1076"/>
      <c r="K51" s="1076"/>
      <c r="L51" s="1076"/>
      <c r="M51" s="1076"/>
      <c r="N51" s="434"/>
      <c r="O51" s="434"/>
      <c r="P51" s="434"/>
      <c r="Q51" s="434"/>
      <c r="R51" s="434"/>
      <c r="S51" s="434"/>
      <c r="T51" s="434"/>
      <c r="U51" s="434"/>
      <c r="V51" s="434"/>
      <c r="W51" s="434"/>
      <c r="X51" s="434"/>
      <c r="Y51" s="434"/>
      <c r="Z51" s="434"/>
      <c r="AA51" s="434"/>
      <c r="AB51" s="434"/>
      <c r="AC51" s="434"/>
      <c r="AD51" s="434"/>
      <c r="AE51" s="434"/>
    </row>
    <row r="52" spans="7:31" x14ac:dyDescent="0.25">
      <c r="J52" s="1076"/>
      <c r="K52" s="1076"/>
      <c r="L52" s="1076"/>
      <c r="M52" s="1076"/>
    </row>
    <row r="53" spans="7:31" x14ac:dyDescent="0.25">
      <c r="J53" s="1076"/>
      <c r="K53" s="1076"/>
      <c r="L53" s="1076"/>
      <c r="M53" s="1076"/>
    </row>
    <row r="54" spans="7:31" x14ac:dyDescent="0.25">
      <c r="J54" s="1081"/>
      <c r="K54" s="1076"/>
      <c r="L54" s="1076"/>
      <c r="M54" s="1076"/>
    </row>
    <row r="55" spans="7:31" x14ac:dyDescent="0.25">
      <c r="J55" s="1076"/>
      <c r="K55" s="1076"/>
      <c r="L55" s="1076"/>
      <c r="M55" s="1076"/>
    </row>
    <row r="56" spans="7:31" x14ac:dyDescent="0.25">
      <c r="J56" s="1076"/>
      <c r="K56" s="1076"/>
      <c r="L56" s="1076"/>
      <c r="M56" s="1076"/>
    </row>
    <row r="57" spans="7:31" x14ac:dyDescent="0.25">
      <c r="J57" s="1076"/>
      <c r="K57" s="1076"/>
      <c r="L57" s="1076"/>
      <c r="M57" s="1076"/>
    </row>
    <row r="58" spans="7:31" x14ac:dyDescent="0.25">
      <c r="J58" s="1076"/>
      <c r="K58" s="1076"/>
      <c r="L58" s="1076"/>
    </row>
    <row r="64" spans="7:31" x14ac:dyDescent="0.25">
      <c r="G64" s="417"/>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pageSetUpPr fitToPage="1"/>
  </sheetPr>
  <dimension ref="A1:BM63"/>
  <sheetViews>
    <sheetView zoomScaleNormal="100" workbookViewId="0"/>
  </sheetViews>
  <sheetFormatPr defaultColWidth="9.109375" defaultRowHeight="13.2" x14ac:dyDescent="0.25"/>
  <cols>
    <col min="1" max="1" width="1" style="174" customWidth="1"/>
    <col min="2" max="2" width="2.5546875" style="174" customWidth="1"/>
    <col min="3" max="3" width="3.33203125" style="174" customWidth="1"/>
    <col min="4" max="4" width="21.6640625" style="174" customWidth="1"/>
    <col min="5" max="5" width="0.33203125" style="174" customWidth="1"/>
    <col min="6" max="9" width="4.44140625" style="174" customWidth="1"/>
    <col min="10" max="10" width="4.6640625" style="174" customWidth="1"/>
    <col min="11" max="13" width="4.44140625" style="174" customWidth="1"/>
    <col min="14" max="19" width="4.6640625" style="174" customWidth="1"/>
    <col min="20" max="23" width="4.44140625" style="174" customWidth="1"/>
    <col min="24" max="24" width="2.5546875" style="174" customWidth="1"/>
    <col min="25" max="25" width="1" style="174" customWidth="1"/>
    <col min="26" max="26" width="9.109375" style="174"/>
    <col min="27" max="27" width="5" style="174" customWidth="1"/>
    <col min="28" max="28" width="4.109375" style="174" customWidth="1"/>
    <col min="29" max="16384" width="9.109375" style="174"/>
  </cols>
  <sheetData>
    <row r="1" spans="1:65" ht="13.5" customHeight="1" x14ac:dyDescent="0.25">
      <c r="A1" s="173"/>
      <c r="B1" s="1310" t="s">
        <v>386</v>
      </c>
      <c r="C1" s="1310"/>
      <c r="D1" s="1310"/>
      <c r="E1" s="1310"/>
      <c r="F1" s="1310"/>
      <c r="G1" s="1310"/>
      <c r="H1" s="235"/>
      <c r="I1" s="235"/>
      <c r="J1" s="235"/>
      <c r="K1" s="235"/>
      <c r="L1" s="235"/>
      <c r="M1" s="235"/>
      <c r="N1" s="235"/>
      <c r="O1" s="235"/>
      <c r="P1" s="235"/>
      <c r="Q1" s="235"/>
      <c r="R1" s="235"/>
      <c r="S1" s="235"/>
      <c r="T1" s="235"/>
      <c r="U1" s="235"/>
      <c r="V1" s="235"/>
      <c r="W1" s="235"/>
      <c r="X1" s="235"/>
      <c r="AA1" s="1381"/>
      <c r="AB1" s="1381"/>
      <c r="AC1" s="1381"/>
      <c r="AD1" s="1381"/>
    </row>
    <row r="2" spans="1:65" ht="6" customHeight="1" x14ac:dyDescent="0.25">
      <c r="A2" s="173"/>
      <c r="B2" s="171"/>
      <c r="C2" s="171"/>
      <c r="D2" s="171"/>
      <c r="E2" s="171"/>
      <c r="F2" s="171"/>
      <c r="G2" s="171"/>
      <c r="H2" s="171"/>
      <c r="I2" s="171"/>
      <c r="J2" s="171"/>
      <c r="K2" s="171"/>
      <c r="L2" s="171"/>
      <c r="M2" s="171"/>
      <c r="N2" s="171"/>
      <c r="O2" s="171"/>
      <c r="P2" s="171"/>
      <c r="Q2" s="171"/>
      <c r="R2" s="171"/>
      <c r="S2" s="171"/>
      <c r="T2" s="171"/>
      <c r="U2" s="171"/>
      <c r="V2" s="171"/>
      <c r="W2" s="171"/>
      <c r="X2" s="236"/>
      <c r="Y2" s="175"/>
      <c r="AA2" s="1381"/>
      <c r="AB2" s="1381"/>
      <c r="AC2" s="1381"/>
      <c r="AD2" s="1381"/>
    </row>
    <row r="3" spans="1:65" ht="10.5" customHeight="1" thickBot="1" x14ac:dyDescent="0.3">
      <c r="A3" s="173"/>
      <c r="B3" s="175"/>
      <c r="C3" s="175"/>
      <c r="D3" s="175"/>
      <c r="E3" s="175"/>
      <c r="F3" s="175"/>
      <c r="G3" s="175"/>
      <c r="H3" s="175"/>
      <c r="I3" s="175"/>
      <c r="J3" s="175"/>
      <c r="K3" s="175"/>
      <c r="L3" s="175"/>
      <c r="M3" s="175"/>
      <c r="N3" s="175"/>
      <c r="O3" s="175"/>
      <c r="P3" s="175"/>
      <c r="Q3" s="175"/>
      <c r="R3" s="175"/>
      <c r="S3" s="175"/>
      <c r="T3" s="175"/>
      <c r="U3" s="175"/>
      <c r="V3" s="1567" t="s">
        <v>70</v>
      </c>
      <c r="W3" s="1567"/>
      <c r="X3" s="237"/>
      <c r="Y3" s="175"/>
      <c r="AA3" s="1568"/>
      <c r="AB3" s="1568"/>
      <c r="AC3" s="1568"/>
      <c r="AD3" s="1381"/>
    </row>
    <row r="4" spans="1:65" s="204" customFormat="1" ht="13.8" thickBot="1" x14ac:dyDescent="0.3">
      <c r="A4" s="203"/>
      <c r="B4" s="176"/>
      <c r="C4" s="1090" t="s">
        <v>596</v>
      </c>
      <c r="D4" s="1091"/>
      <c r="E4" s="1091"/>
      <c r="F4" s="1091"/>
      <c r="G4" s="1091"/>
      <c r="H4" s="1091"/>
      <c r="I4" s="1091"/>
      <c r="J4" s="1091"/>
      <c r="K4" s="1091"/>
      <c r="L4" s="1091"/>
      <c r="M4" s="1091"/>
      <c r="N4" s="1091"/>
      <c r="O4" s="1091"/>
      <c r="P4" s="1091"/>
      <c r="Q4" s="1091"/>
      <c r="R4" s="1091"/>
      <c r="S4" s="1091"/>
      <c r="T4" s="1091"/>
      <c r="U4" s="1091"/>
      <c r="V4" s="1091"/>
      <c r="W4" s="396"/>
      <c r="X4" s="237"/>
      <c r="Y4" s="1343"/>
      <c r="AA4" s="1382"/>
      <c r="AB4" s="1382"/>
      <c r="AC4" s="1382"/>
      <c r="AD4" s="1382"/>
    </row>
    <row r="5" spans="1:65" s="204" customFormat="1" ht="3" customHeight="1" x14ac:dyDescent="0.25">
      <c r="A5" s="203"/>
      <c r="B5" s="176"/>
      <c r="C5" s="205"/>
      <c r="D5" s="205"/>
      <c r="E5" s="205"/>
      <c r="F5" s="205"/>
      <c r="G5" s="205"/>
      <c r="H5" s="205"/>
      <c r="I5" s="205"/>
      <c r="J5" s="205"/>
      <c r="K5" s="205"/>
      <c r="L5" s="205"/>
      <c r="M5" s="205"/>
      <c r="N5" s="205"/>
      <c r="O5" s="205"/>
      <c r="P5" s="205"/>
      <c r="Q5" s="205"/>
      <c r="R5" s="205"/>
      <c r="S5" s="205"/>
      <c r="T5" s="205"/>
      <c r="U5" s="205"/>
      <c r="V5" s="205"/>
      <c r="W5" s="1344"/>
      <c r="X5" s="237"/>
      <c r="Y5" s="1343"/>
      <c r="AA5" s="1382"/>
      <c r="AB5" s="1382"/>
      <c r="AC5" s="1382"/>
      <c r="AD5" s="1382"/>
    </row>
    <row r="6" spans="1:65" s="204" customFormat="1" ht="29.25" customHeight="1" x14ac:dyDescent="0.25">
      <c r="A6" s="203"/>
      <c r="B6" s="206"/>
      <c r="C6" s="1569">
        <v>2015</v>
      </c>
      <c r="D6" s="1570"/>
      <c r="E6" s="1345"/>
      <c r="F6" s="1346" t="s">
        <v>62</v>
      </c>
      <c r="G6" s="1346" t="s">
        <v>55</v>
      </c>
      <c r="H6" s="1346" t="s">
        <v>64</v>
      </c>
      <c r="I6" s="1346" t="s">
        <v>597</v>
      </c>
      <c r="J6" s="1346" t="s">
        <v>75</v>
      </c>
      <c r="K6" s="1346" t="s">
        <v>598</v>
      </c>
      <c r="L6" s="1346" t="s">
        <v>56</v>
      </c>
      <c r="M6" s="1346" t="s">
        <v>74</v>
      </c>
      <c r="N6" s="1346" t="s">
        <v>76</v>
      </c>
      <c r="O6" s="1346" t="s">
        <v>60</v>
      </c>
      <c r="P6" s="1346" t="s">
        <v>59</v>
      </c>
      <c r="Q6" s="1346" t="s">
        <v>599</v>
      </c>
      <c r="R6" s="1346" t="s">
        <v>63</v>
      </c>
      <c r="S6" s="1346" t="s">
        <v>600</v>
      </c>
      <c r="T6" s="1346" t="s">
        <v>58</v>
      </c>
      <c r="U6" s="1346" t="s">
        <v>601</v>
      </c>
      <c r="V6" s="1346" t="s">
        <v>67</v>
      </c>
      <c r="W6" s="1346" t="s">
        <v>77</v>
      </c>
      <c r="X6" s="237"/>
      <c r="Y6" s="1343"/>
      <c r="AA6" s="1382"/>
      <c r="AB6" s="1382"/>
      <c r="AC6" s="1347"/>
      <c r="AD6" s="1347"/>
      <c r="AE6" s="1347"/>
      <c r="AF6" s="1347"/>
      <c r="AG6" s="1347"/>
      <c r="AH6" s="1347"/>
      <c r="AI6" s="1347"/>
      <c r="AJ6" s="1347"/>
      <c r="AK6" s="1347"/>
      <c r="AL6" s="1347"/>
      <c r="AM6" s="1347"/>
      <c r="AN6" s="1347"/>
      <c r="AO6" s="1347"/>
      <c r="AP6" s="1347"/>
      <c r="AQ6" s="1347"/>
      <c r="AR6" s="1347"/>
      <c r="AS6" s="1347"/>
      <c r="AT6" s="1347"/>
    </row>
    <row r="7" spans="1:65" s="204" customFormat="1" ht="3" customHeight="1" x14ac:dyDescent="0.25">
      <c r="A7" s="203"/>
      <c r="B7" s="176"/>
      <c r="C7" s="1348"/>
      <c r="D7" s="1348"/>
      <c r="E7" s="1348"/>
      <c r="F7" s="1349"/>
      <c r="G7" s="1349"/>
      <c r="H7" s="1349"/>
      <c r="I7" s="1349"/>
      <c r="J7" s="1349"/>
      <c r="K7" s="1349"/>
      <c r="L7" s="1349"/>
      <c r="M7" s="1349"/>
      <c r="N7" s="1349"/>
      <c r="O7" s="1349"/>
      <c r="P7" s="1349"/>
      <c r="Q7" s="1349"/>
      <c r="R7" s="1349"/>
      <c r="S7" s="1349"/>
      <c r="T7" s="1349"/>
      <c r="U7" s="1349"/>
      <c r="V7" s="1349"/>
      <c r="W7" s="1349"/>
      <c r="X7" s="237"/>
      <c r="Y7" s="1343"/>
    </row>
    <row r="8" spans="1:65" s="1098" customFormat="1" ht="15" customHeight="1" x14ac:dyDescent="0.25">
      <c r="A8" s="1257"/>
      <c r="B8" s="1350"/>
      <c r="C8" s="1351" t="s">
        <v>68</v>
      </c>
      <c r="D8" s="1351"/>
      <c r="E8" s="1351"/>
      <c r="F8" s="1352">
        <v>833.47621656852607</v>
      </c>
      <c r="G8" s="1352">
        <v>771.56351129106304</v>
      </c>
      <c r="H8" s="1352">
        <v>743.71596674791601</v>
      </c>
      <c r="I8" s="1352">
        <v>708.22745568300297</v>
      </c>
      <c r="J8" s="1352">
        <v>727.47418887026697</v>
      </c>
      <c r="K8" s="1352">
        <v>802.07598060838711</v>
      </c>
      <c r="L8" s="1352">
        <v>796.54554832782105</v>
      </c>
      <c r="M8" s="1352">
        <v>781.12469577959496</v>
      </c>
      <c r="N8" s="1352">
        <v>704.54793201262805</v>
      </c>
      <c r="O8" s="1352">
        <v>799.94521429660904</v>
      </c>
      <c r="P8" s="1352">
        <v>1151.63595646608</v>
      </c>
      <c r="Q8" s="1352">
        <v>755.70994773741211</v>
      </c>
      <c r="R8" s="1352">
        <v>879.09111754373509</v>
      </c>
      <c r="S8" s="1352">
        <v>793.64357515528002</v>
      </c>
      <c r="T8" s="1352">
        <v>958.98408847235601</v>
      </c>
      <c r="U8" s="1352">
        <v>741.65304225916304</v>
      </c>
      <c r="V8" s="1352">
        <v>744.13880082325306</v>
      </c>
      <c r="W8" s="1352">
        <v>737.11619943671906</v>
      </c>
      <c r="X8" s="1353"/>
      <c r="Y8" s="1354"/>
      <c r="AC8" s="1355"/>
      <c r="AD8" s="1355"/>
      <c r="AE8" s="1355"/>
      <c r="AF8" s="1355"/>
      <c r="AG8" s="1355"/>
      <c r="AH8" s="1355"/>
      <c r="AI8" s="1355"/>
      <c r="AJ8" s="1355"/>
      <c r="AK8" s="1355"/>
      <c r="AL8" s="1355"/>
      <c r="AM8" s="1355"/>
      <c r="AN8" s="1355"/>
      <c r="AO8" s="1355"/>
      <c r="AP8" s="1355"/>
      <c r="AQ8" s="1355"/>
      <c r="AR8" s="1355"/>
      <c r="AS8" s="1355"/>
      <c r="AT8" s="1355"/>
      <c r="AU8" s="1356"/>
      <c r="AV8" s="1356"/>
      <c r="AW8" s="1356"/>
      <c r="AX8" s="1356"/>
      <c r="AY8" s="1356"/>
      <c r="AZ8" s="1356"/>
      <c r="BA8" s="1356"/>
      <c r="BB8" s="1356"/>
      <c r="BC8" s="1356"/>
      <c r="BD8" s="1356"/>
      <c r="BE8" s="1356"/>
      <c r="BF8" s="1356"/>
      <c r="BG8" s="1356"/>
      <c r="BH8" s="1356"/>
      <c r="BI8" s="1356"/>
      <c r="BJ8" s="1356"/>
      <c r="BK8" s="1356"/>
      <c r="BL8" s="1356"/>
      <c r="BM8" s="1356"/>
    </row>
    <row r="9" spans="1:65" s="1362" customFormat="1" ht="19.5" customHeight="1" x14ac:dyDescent="0.25">
      <c r="A9" s="1357"/>
      <c r="B9" s="1358"/>
      <c r="C9" s="1359">
        <v>1</v>
      </c>
      <c r="D9" s="1103" t="s">
        <v>602</v>
      </c>
      <c r="E9" s="1103"/>
      <c r="F9" s="1352">
        <v>1942.8483759066501</v>
      </c>
      <c r="G9" s="1352">
        <v>1203.93781099325</v>
      </c>
      <c r="H9" s="1352">
        <v>1477.13210989308</v>
      </c>
      <c r="I9" s="1352">
        <v>1087.1495107913702</v>
      </c>
      <c r="J9" s="1352">
        <v>1380.1001731601702</v>
      </c>
      <c r="K9" s="1352">
        <v>1571.5355589022802</v>
      </c>
      <c r="L9" s="1352">
        <v>1615.9277575757601</v>
      </c>
      <c r="M9" s="1352">
        <v>1424.3935644970402</v>
      </c>
      <c r="N9" s="1352">
        <v>1107.46259019426</v>
      </c>
      <c r="O9" s="1352">
        <v>1437.2016686579102</v>
      </c>
      <c r="P9" s="1352">
        <v>2871.7641603247102</v>
      </c>
      <c r="Q9" s="1352">
        <v>1477.2774120956401</v>
      </c>
      <c r="R9" s="1352">
        <v>1958.3444597752302</v>
      </c>
      <c r="S9" s="1352">
        <v>1570.4350997151</v>
      </c>
      <c r="T9" s="1352">
        <v>1920.4314614661703</v>
      </c>
      <c r="U9" s="1352">
        <v>1411.8783836964201</v>
      </c>
      <c r="V9" s="1352">
        <v>1237.98093953488</v>
      </c>
      <c r="W9" s="1352">
        <v>1409.64771612903</v>
      </c>
      <c r="X9" s="1360"/>
      <c r="Y9" s="1361"/>
      <c r="AC9" s="1363"/>
      <c r="AD9" s="1363"/>
      <c r="AE9" s="1363"/>
      <c r="AF9" s="1363"/>
      <c r="AG9" s="1363"/>
      <c r="AH9" s="1363"/>
      <c r="AI9" s="1363"/>
      <c r="AJ9" s="1363"/>
      <c r="AK9" s="1363"/>
      <c r="AL9" s="1363"/>
      <c r="AM9" s="1363"/>
      <c r="AN9" s="1363"/>
      <c r="AO9" s="1363"/>
      <c r="AP9" s="1363"/>
      <c r="AQ9" s="1363"/>
      <c r="AR9" s="1363"/>
      <c r="AS9" s="1363"/>
      <c r="AT9" s="1363"/>
      <c r="AU9" s="1356"/>
      <c r="AV9" s="1356"/>
      <c r="AW9" s="1356"/>
      <c r="AX9" s="1356"/>
      <c r="AY9" s="1356"/>
      <c r="AZ9" s="1356"/>
      <c r="BA9" s="1356"/>
      <c r="BB9" s="1356"/>
      <c r="BC9" s="1356"/>
      <c r="BD9" s="1356"/>
      <c r="BE9" s="1356"/>
      <c r="BF9" s="1356"/>
      <c r="BG9" s="1356"/>
      <c r="BH9" s="1356"/>
      <c r="BI9" s="1356"/>
      <c r="BJ9" s="1356"/>
      <c r="BK9" s="1356"/>
      <c r="BL9" s="1356"/>
      <c r="BM9" s="1356"/>
    </row>
    <row r="10" spans="1:65" s="1101" customFormat="1" ht="29.25" customHeight="1" x14ac:dyDescent="0.25">
      <c r="A10" s="1100"/>
      <c r="B10" s="1364"/>
      <c r="C10" s="1365">
        <v>11</v>
      </c>
      <c r="D10" s="1102" t="s">
        <v>603</v>
      </c>
      <c r="E10" s="1102"/>
      <c r="F10" s="1366">
        <v>2630.72088235294</v>
      </c>
      <c r="G10" s="1366">
        <v>1117.5682857142901</v>
      </c>
      <c r="H10" s="1366">
        <v>1718.0782216494802</v>
      </c>
      <c r="I10" s="1366">
        <v>1473.3097647058801</v>
      </c>
      <c r="J10" s="1366">
        <v>1922.71652173913</v>
      </c>
      <c r="K10" s="1366">
        <v>2136.7218872549001</v>
      </c>
      <c r="L10" s="1366">
        <v>2193.6288888888898</v>
      </c>
      <c r="M10" s="1366">
        <v>1552.4155214723901</v>
      </c>
      <c r="N10" s="1366">
        <v>1279.6418181818201</v>
      </c>
      <c r="O10" s="1366">
        <v>1724.5715874729999</v>
      </c>
      <c r="P10" s="1366">
        <v>4445.50060532097</v>
      </c>
      <c r="Q10" s="1366">
        <v>1888.24079207921</v>
      </c>
      <c r="R10" s="1366">
        <v>2526.7749552572704</v>
      </c>
      <c r="S10" s="1366">
        <v>2034.3333891213401</v>
      </c>
      <c r="T10" s="1366">
        <v>2884.9738790035599</v>
      </c>
      <c r="U10" s="1366">
        <v>1729.5256018518503</v>
      </c>
      <c r="V10" s="1366">
        <v>1736.03</v>
      </c>
      <c r="W10" s="1366">
        <v>1780.7206930693103</v>
      </c>
      <c r="X10" s="237"/>
      <c r="Y10" s="1367"/>
      <c r="AC10" s="1368"/>
      <c r="AD10" s="1368"/>
      <c r="AE10" s="1368"/>
      <c r="AF10" s="1368"/>
      <c r="AG10" s="1368"/>
      <c r="AH10" s="1368"/>
      <c r="AI10" s="1368"/>
      <c r="AJ10" s="1368"/>
      <c r="AK10" s="1368"/>
      <c r="AL10" s="1368"/>
      <c r="AM10" s="1368"/>
      <c r="AN10" s="1368"/>
      <c r="AO10" s="1368"/>
      <c r="AP10" s="1368"/>
      <c r="AQ10" s="1368"/>
      <c r="AR10" s="1368"/>
      <c r="AS10" s="1368"/>
      <c r="AT10" s="1368"/>
      <c r="AU10" s="1356"/>
      <c r="AV10" s="1356"/>
      <c r="AW10" s="1356"/>
      <c r="AX10" s="1356"/>
      <c r="AY10" s="1356"/>
      <c r="AZ10" s="1356"/>
      <c r="BA10" s="1356"/>
      <c r="BB10" s="1356"/>
      <c r="BC10" s="1356"/>
      <c r="BD10" s="1356"/>
      <c r="BE10" s="1356"/>
      <c r="BF10" s="1356"/>
      <c r="BG10" s="1356"/>
      <c r="BH10" s="1356"/>
      <c r="BI10" s="1356"/>
      <c r="BJ10" s="1356"/>
      <c r="BK10" s="1356"/>
      <c r="BL10" s="1356"/>
      <c r="BM10" s="1356"/>
    </row>
    <row r="11" spans="1:65" s="1101" customFormat="1" ht="9.75" customHeight="1" x14ac:dyDescent="0.25">
      <c r="A11" s="1100"/>
      <c r="B11" s="1364"/>
      <c r="C11" s="1365">
        <v>12</v>
      </c>
      <c r="D11" s="1102" t="s">
        <v>604</v>
      </c>
      <c r="E11" s="1102"/>
      <c r="F11" s="1366">
        <v>2166.2058189867203</v>
      </c>
      <c r="G11" s="1366">
        <v>1518.4733014354101</v>
      </c>
      <c r="H11" s="1366">
        <v>1672.8426375176302</v>
      </c>
      <c r="I11" s="1366">
        <v>1162.78983471074</v>
      </c>
      <c r="J11" s="1366">
        <v>1438.30132478632</v>
      </c>
      <c r="K11" s="1366">
        <v>1895.31758865248</v>
      </c>
      <c r="L11" s="1366">
        <v>1854.8670212766001</v>
      </c>
      <c r="M11" s="1366">
        <v>1689.4500651465798</v>
      </c>
      <c r="N11" s="1366">
        <v>1279.8907317073201</v>
      </c>
      <c r="O11" s="1366">
        <v>1591.06645815723</v>
      </c>
      <c r="P11" s="1366">
        <v>2992.6267478098503</v>
      </c>
      <c r="Q11" s="1366">
        <v>1690.6578000000002</v>
      </c>
      <c r="R11" s="1366">
        <v>2042.8941996879901</v>
      </c>
      <c r="S11" s="1366">
        <v>1863.4651920529802</v>
      </c>
      <c r="T11" s="1366">
        <v>2275.2094639866</v>
      </c>
      <c r="U11" s="1366">
        <v>1641.7934083601301</v>
      </c>
      <c r="V11" s="1366">
        <v>1427.4309012875501</v>
      </c>
      <c r="W11" s="1366">
        <v>1544.8002054794501</v>
      </c>
      <c r="X11" s="237"/>
      <c r="Y11" s="1367"/>
      <c r="AC11" s="1368"/>
      <c r="AD11" s="1368"/>
      <c r="AE11" s="1368"/>
      <c r="AF11" s="1368"/>
      <c r="AG11" s="1368"/>
      <c r="AH11" s="1368"/>
      <c r="AI11" s="1368"/>
      <c r="AJ11" s="1368"/>
      <c r="AK11" s="1368"/>
      <c r="AL11" s="1368"/>
      <c r="AM11" s="1368"/>
      <c r="AN11" s="1368"/>
      <c r="AO11" s="1368"/>
      <c r="AP11" s="1368"/>
      <c r="AQ11" s="1368"/>
      <c r="AR11" s="1368"/>
      <c r="AS11" s="1368"/>
      <c r="AT11" s="1368"/>
      <c r="AU11" s="1356"/>
      <c r="AV11" s="1356"/>
      <c r="AW11" s="1356"/>
      <c r="AX11" s="1356"/>
      <c r="AY11" s="1356"/>
      <c r="AZ11" s="1356"/>
      <c r="BA11" s="1356"/>
      <c r="BB11" s="1356"/>
      <c r="BC11" s="1356"/>
      <c r="BD11" s="1356"/>
      <c r="BE11" s="1356"/>
      <c r="BF11" s="1356"/>
      <c r="BG11" s="1356"/>
      <c r="BH11" s="1356"/>
      <c r="BI11" s="1356"/>
      <c r="BJ11" s="1356"/>
      <c r="BK11" s="1356"/>
      <c r="BL11" s="1356"/>
      <c r="BM11" s="1356"/>
    </row>
    <row r="12" spans="1:65" s="1101" customFormat="1" ht="9.75" customHeight="1" x14ac:dyDescent="0.25">
      <c r="A12" s="1100"/>
      <c r="B12" s="1364"/>
      <c r="C12" s="1365">
        <v>13</v>
      </c>
      <c r="D12" s="1102" t="s">
        <v>605</v>
      </c>
      <c r="E12" s="1102"/>
      <c r="F12" s="1366">
        <v>2010.94683129856</v>
      </c>
      <c r="G12" s="1366">
        <v>1450.77841726619</v>
      </c>
      <c r="H12" s="1366">
        <v>1653.90022150189</v>
      </c>
      <c r="I12" s="1366">
        <v>1235.34423255814</v>
      </c>
      <c r="J12" s="1366">
        <v>1449.6416722408001</v>
      </c>
      <c r="K12" s="1366">
        <v>1681.01454993835</v>
      </c>
      <c r="L12" s="1366">
        <v>1823.6948501362399</v>
      </c>
      <c r="M12" s="1366">
        <v>1532.55488425926</v>
      </c>
      <c r="N12" s="1366">
        <v>1233.3707493540101</v>
      </c>
      <c r="O12" s="1366">
        <v>1566.9183008982002</v>
      </c>
      <c r="P12" s="1366">
        <v>2645.17479895105</v>
      </c>
      <c r="Q12" s="1366">
        <v>1713.2731063829801</v>
      </c>
      <c r="R12" s="1366">
        <v>1986.9694452554702</v>
      </c>
      <c r="S12" s="1366">
        <v>1661.7076032110101</v>
      </c>
      <c r="T12" s="1366">
        <v>2006.85787012987</v>
      </c>
      <c r="U12" s="1366">
        <v>1589.6239622641501</v>
      </c>
      <c r="V12" s="1366">
        <v>1365.7582407407399</v>
      </c>
      <c r="W12" s="1366">
        <v>1638.82616641902</v>
      </c>
      <c r="X12" s="237"/>
      <c r="Y12" s="1367"/>
      <c r="AC12" s="1368"/>
      <c r="AD12" s="1368"/>
      <c r="AE12" s="1368"/>
      <c r="AF12" s="1368"/>
      <c r="AG12" s="1368"/>
      <c r="AH12" s="1368"/>
      <c r="AI12" s="1368"/>
      <c r="AJ12" s="1368"/>
      <c r="AK12" s="1368"/>
      <c r="AL12" s="1368"/>
      <c r="AM12" s="1368"/>
      <c r="AN12" s="1368"/>
      <c r="AO12" s="1368"/>
      <c r="AP12" s="1368"/>
      <c r="AQ12" s="1368"/>
      <c r="AR12" s="1368"/>
      <c r="AS12" s="1368"/>
      <c r="AT12" s="1368"/>
      <c r="AU12" s="1356"/>
      <c r="AV12" s="1356"/>
      <c r="AW12" s="1356"/>
      <c r="AX12" s="1356"/>
      <c r="AY12" s="1356"/>
      <c r="AZ12" s="1356"/>
      <c r="BA12" s="1356"/>
      <c r="BB12" s="1356"/>
      <c r="BC12" s="1356"/>
      <c r="BD12" s="1356"/>
      <c r="BE12" s="1356"/>
      <c r="BF12" s="1356"/>
      <c r="BG12" s="1356"/>
      <c r="BH12" s="1356"/>
      <c r="BI12" s="1356"/>
      <c r="BJ12" s="1356"/>
      <c r="BK12" s="1356"/>
      <c r="BL12" s="1356"/>
      <c r="BM12" s="1356"/>
    </row>
    <row r="13" spans="1:65" s="1101" customFormat="1" ht="9.75" customHeight="1" x14ac:dyDescent="0.25">
      <c r="A13" s="1100"/>
      <c r="B13" s="1364"/>
      <c r="C13" s="1365">
        <v>14</v>
      </c>
      <c r="D13" s="1102" t="s">
        <v>606</v>
      </c>
      <c r="E13" s="1102"/>
      <c r="F13" s="1366">
        <v>1182.4543801132802</v>
      </c>
      <c r="G13" s="1366">
        <v>885.95130666666705</v>
      </c>
      <c r="H13" s="1366">
        <v>1021.4421495327101</v>
      </c>
      <c r="I13" s="1366">
        <v>817.66788321167905</v>
      </c>
      <c r="J13" s="1366">
        <v>1029.3289492753599</v>
      </c>
      <c r="K13" s="1366">
        <v>1056.8270864661699</v>
      </c>
      <c r="L13" s="1366">
        <v>1088.8123227383901</v>
      </c>
      <c r="M13" s="1366">
        <v>1188.9132885905999</v>
      </c>
      <c r="N13" s="1366">
        <v>804.33203389830499</v>
      </c>
      <c r="O13" s="1366">
        <v>1043.1445909955603</v>
      </c>
      <c r="P13" s="1366">
        <v>1882.8303007971101</v>
      </c>
      <c r="Q13" s="1366">
        <v>904.06253333333302</v>
      </c>
      <c r="R13" s="1366">
        <v>1500.6447296730901</v>
      </c>
      <c r="S13" s="1366">
        <v>1074.6374478178402</v>
      </c>
      <c r="T13" s="1366">
        <v>1128.2379479553902</v>
      </c>
      <c r="U13" s="1366">
        <v>955.35402542372901</v>
      </c>
      <c r="V13" s="1366">
        <v>910.23408653846207</v>
      </c>
      <c r="W13" s="1366">
        <v>957.88135947712397</v>
      </c>
      <c r="X13" s="237"/>
      <c r="Y13" s="1367"/>
      <c r="AC13" s="1368"/>
      <c r="AD13" s="1368"/>
      <c r="AE13" s="1368"/>
      <c r="AF13" s="1368"/>
      <c r="AG13" s="1368"/>
      <c r="AH13" s="1368"/>
      <c r="AI13" s="1368"/>
      <c r="AJ13" s="1368"/>
      <c r="AK13" s="1368"/>
      <c r="AL13" s="1368"/>
      <c r="AM13" s="1368"/>
      <c r="AN13" s="1368"/>
      <c r="AO13" s="1368"/>
      <c r="AP13" s="1368"/>
      <c r="AQ13" s="1368"/>
      <c r="AR13" s="1368"/>
      <c r="AS13" s="1368"/>
      <c r="AT13" s="1368"/>
      <c r="AU13" s="1356"/>
      <c r="AV13" s="1356"/>
      <c r="AW13" s="1356"/>
      <c r="AX13" s="1356"/>
      <c r="AY13" s="1356"/>
      <c r="AZ13" s="1356"/>
      <c r="BA13" s="1356"/>
      <c r="BB13" s="1356"/>
      <c r="BC13" s="1356"/>
      <c r="BD13" s="1356"/>
      <c r="BE13" s="1356"/>
      <c r="BF13" s="1356"/>
      <c r="BG13" s="1356"/>
      <c r="BH13" s="1356"/>
      <c r="BI13" s="1356"/>
      <c r="BJ13" s="1356"/>
      <c r="BK13" s="1356"/>
      <c r="BL13" s="1356"/>
      <c r="BM13" s="1356"/>
    </row>
    <row r="14" spans="1:65" s="1101" customFormat="1" ht="10.5" customHeight="1" x14ac:dyDescent="0.25">
      <c r="A14" s="1100"/>
      <c r="B14" s="1364"/>
      <c r="C14" s="1359">
        <v>2</v>
      </c>
      <c r="D14" s="1103" t="s">
        <v>607</v>
      </c>
      <c r="E14" s="1103"/>
      <c r="F14" s="1352">
        <v>1410.3387805879499</v>
      </c>
      <c r="G14" s="1352">
        <v>1434.1688658227802</v>
      </c>
      <c r="H14" s="1352">
        <v>1330.95038006818</v>
      </c>
      <c r="I14" s="1352">
        <v>1227.8955533465901</v>
      </c>
      <c r="J14" s="1352">
        <v>1249.25806278714</v>
      </c>
      <c r="K14" s="1352">
        <v>1345.6147603878101</v>
      </c>
      <c r="L14" s="1352">
        <v>1315.3353885528199</v>
      </c>
      <c r="M14" s="1352">
        <v>1253.5689216604198</v>
      </c>
      <c r="N14" s="1352">
        <v>1207.2522369878202</v>
      </c>
      <c r="O14" s="1352">
        <v>1265.5677666049201</v>
      </c>
      <c r="P14" s="1352">
        <v>1727.6174033117202</v>
      </c>
      <c r="Q14" s="1352">
        <v>1243.9303162055301</v>
      </c>
      <c r="R14" s="1352">
        <v>1480.1099062909002</v>
      </c>
      <c r="S14" s="1352">
        <v>1312.8504912161</v>
      </c>
      <c r="T14" s="1352">
        <v>1475.4070282230302</v>
      </c>
      <c r="U14" s="1352">
        <v>1302.8651061571099</v>
      </c>
      <c r="V14" s="1352">
        <v>1324.1764419312699</v>
      </c>
      <c r="W14" s="1352">
        <v>1254.30316030534</v>
      </c>
      <c r="X14" s="237"/>
      <c r="Y14" s="1367"/>
      <c r="AC14" s="1368"/>
      <c r="AD14" s="1368"/>
      <c r="AE14" s="1368"/>
      <c r="AF14" s="1368"/>
      <c r="AG14" s="1368"/>
      <c r="AH14" s="1368"/>
      <c r="AI14" s="1368"/>
      <c r="AJ14" s="1368"/>
      <c r="AK14" s="1368"/>
      <c r="AL14" s="1368"/>
      <c r="AM14" s="1368"/>
      <c r="AN14" s="1368"/>
      <c r="AO14" s="1368"/>
      <c r="AP14" s="1368"/>
      <c r="AQ14" s="1368"/>
      <c r="AR14" s="1368"/>
      <c r="AS14" s="1368"/>
      <c r="AT14" s="1368"/>
      <c r="AU14" s="1356"/>
      <c r="AV14" s="1356"/>
      <c r="AW14" s="1356"/>
      <c r="AX14" s="1356"/>
      <c r="AY14" s="1356"/>
      <c r="AZ14" s="1356"/>
      <c r="BA14" s="1356"/>
      <c r="BB14" s="1356"/>
      <c r="BC14" s="1356"/>
      <c r="BD14" s="1356"/>
      <c r="BE14" s="1356"/>
      <c r="BF14" s="1356"/>
      <c r="BG14" s="1356"/>
      <c r="BH14" s="1356"/>
      <c r="BI14" s="1356"/>
      <c r="BJ14" s="1356"/>
      <c r="BK14" s="1356"/>
      <c r="BL14" s="1356"/>
      <c r="BM14" s="1356"/>
    </row>
    <row r="15" spans="1:65" s="1101" customFormat="1" ht="19.5" customHeight="1" x14ac:dyDescent="0.25">
      <c r="A15" s="1100"/>
      <c r="B15" s="1364"/>
      <c r="C15" s="1365">
        <v>21</v>
      </c>
      <c r="D15" s="1102" t="s">
        <v>608</v>
      </c>
      <c r="E15" s="1102"/>
      <c r="F15" s="1366">
        <v>1574.3632554410101</v>
      </c>
      <c r="G15" s="1366">
        <v>1653.3089869281</v>
      </c>
      <c r="H15" s="1366">
        <v>1364.25161492238</v>
      </c>
      <c r="I15" s="1366">
        <v>1280.32338068182</v>
      </c>
      <c r="J15" s="1366">
        <v>1127.7967519685001</v>
      </c>
      <c r="K15" s="1366">
        <v>1427.4732709750601</v>
      </c>
      <c r="L15" s="1366">
        <v>1390.0428913043502</v>
      </c>
      <c r="M15" s="1366">
        <v>1308.18696534235</v>
      </c>
      <c r="N15" s="1366">
        <v>1189.4536809816</v>
      </c>
      <c r="O15" s="1366">
        <v>1378.07176470588</v>
      </c>
      <c r="P15" s="1366">
        <v>1926.3651768881598</v>
      </c>
      <c r="Q15" s="1366">
        <v>1316.3272566371702</v>
      </c>
      <c r="R15" s="1366">
        <v>1605.4418492945101</v>
      </c>
      <c r="S15" s="1366">
        <v>1457.8114484451701</v>
      </c>
      <c r="T15" s="1366">
        <v>1894.3403414634099</v>
      </c>
      <c r="U15" s="1366">
        <v>1290.9537685060602</v>
      </c>
      <c r="V15" s="1366">
        <v>1327.34147887324</v>
      </c>
      <c r="W15" s="1366">
        <v>1300.6024434782601</v>
      </c>
      <c r="X15" s="237"/>
      <c r="Y15" s="1367"/>
      <c r="AC15" s="1368"/>
      <c r="AD15" s="1368"/>
      <c r="AE15" s="1368"/>
      <c r="AF15" s="1368"/>
      <c r="AG15" s="1368"/>
      <c r="AH15" s="1368"/>
      <c r="AI15" s="1368"/>
      <c r="AJ15" s="1368"/>
      <c r="AK15" s="1368"/>
      <c r="AL15" s="1368"/>
      <c r="AM15" s="1368"/>
      <c r="AN15" s="1368"/>
      <c r="AO15" s="1368"/>
      <c r="AP15" s="1368"/>
      <c r="AQ15" s="1368"/>
      <c r="AR15" s="1368"/>
      <c r="AS15" s="1368"/>
      <c r="AT15" s="1368"/>
      <c r="AU15" s="1356"/>
      <c r="AV15" s="1356"/>
      <c r="AW15" s="1356"/>
      <c r="AX15" s="1356"/>
      <c r="AY15" s="1356"/>
      <c r="AZ15" s="1356"/>
      <c r="BA15" s="1356"/>
      <c r="BB15" s="1356"/>
      <c r="BC15" s="1356"/>
      <c r="BD15" s="1356"/>
      <c r="BE15" s="1356"/>
      <c r="BF15" s="1356"/>
      <c r="BG15" s="1356"/>
      <c r="BH15" s="1356"/>
      <c r="BI15" s="1356"/>
      <c r="BJ15" s="1356"/>
      <c r="BK15" s="1356"/>
      <c r="BL15" s="1356"/>
      <c r="BM15" s="1356"/>
    </row>
    <row r="16" spans="1:65" s="1101" customFormat="1" ht="9.75" customHeight="1" x14ac:dyDescent="0.25">
      <c r="A16" s="1100"/>
      <c r="B16" s="1364"/>
      <c r="C16" s="1365">
        <v>22</v>
      </c>
      <c r="D16" s="1102" t="s">
        <v>609</v>
      </c>
      <c r="E16" s="1102"/>
      <c r="F16" s="1366">
        <v>1267.14595131326</v>
      </c>
      <c r="G16" s="1366">
        <v>1302.3481930184801</v>
      </c>
      <c r="H16" s="1366">
        <v>1363.2109799083501</v>
      </c>
      <c r="I16" s="1366">
        <v>1295.6041254752899</v>
      </c>
      <c r="J16" s="1366">
        <v>1371.6089703989701</v>
      </c>
      <c r="K16" s="1366">
        <v>1261.9729762760601</v>
      </c>
      <c r="L16" s="1366">
        <v>1329.03257462687</v>
      </c>
      <c r="M16" s="1366">
        <v>1304.5437162162202</v>
      </c>
      <c r="N16" s="1366">
        <v>1276.2213354531002</v>
      </c>
      <c r="O16" s="1366">
        <v>1310.9810335448799</v>
      </c>
      <c r="P16" s="1366">
        <v>1538.77808574345</v>
      </c>
      <c r="Q16" s="1366">
        <v>1109.3132432432401</v>
      </c>
      <c r="R16" s="1366">
        <v>1470.68202663384</v>
      </c>
      <c r="S16" s="1366">
        <v>1328.0681736909298</v>
      </c>
      <c r="T16" s="1366">
        <v>1302.2181529924699</v>
      </c>
      <c r="U16" s="1366">
        <v>1538.7160243902401</v>
      </c>
      <c r="V16" s="1366">
        <v>1423.78396848138</v>
      </c>
      <c r="W16" s="1366">
        <v>1368.5008158508201</v>
      </c>
      <c r="X16" s="237"/>
      <c r="Y16" s="1367"/>
      <c r="AC16" s="1368"/>
      <c r="AD16" s="1368"/>
      <c r="AE16" s="1368"/>
      <c r="AF16" s="1368"/>
      <c r="AG16" s="1368"/>
      <c r="AH16" s="1368"/>
      <c r="AI16" s="1368"/>
      <c r="AJ16" s="1368"/>
      <c r="AK16" s="1368"/>
      <c r="AL16" s="1368"/>
      <c r="AM16" s="1368"/>
      <c r="AN16" s="1368"/>
      <c r="AO16" s="1368"/>
      <c r="AP16" s="1368"/>
      <c r="AQ16" s="1368"/>
      <c r="AR16" s="1368"/>
      <c r="AS16" s="1368"/>
      <c r="AT16" s="1368"/>
      <c r="AU16" s="1356"/>
      <c r="AV16" s="1356"/>
      <c r="AW16" s="1356"/>
      <c r="AX16" s="1356"/>
      <c r="AY16" s="1356"/>
      <c r="AZ16" s="1356"/>
      <c r="BA16" s="1356"/>
      <c r="BB16" s="1356"/>
      <c r="BC16" s="1356"/>
      <c r="BD16" s="1356"/>
      <c r="BE16" s="1356"/>
      <c r="BF16" s="1356"/>
      <c r="BG16" s="1356"/>
      <c r="BH16" s="1356"/>
      <c r="BI16" s="1356"/>
      <c r="BJ16" s="1356"/>
      <c r="BK16" s="1356"/>
      <c r="BL16" s="1356"/>
      <c r="BM16" s="1356"/>
    </row>
    <row r="17" spans="1:65" s="1101" customFormat="1" ht="9.75" customHeight="1" x14ac:dyDescent="0.25">
      <c r="A17" s="1100"/>
      <c r="B17" s="1364"/>
      <c r="C17" s="1365">
        <v>23</v>
      </c>
      <c r="D17" s="1102" t="s">
        <v>610</v>
      </c>
      <c r="E17" s="1102"/>
      <c r="F17" s="1366">
        <v>1415.0875254643499</v>
      </c>
      <c r="G17" s="1366">
        <v>1515.0758689458701</v>
      </c>
      <c r="H17" s="1366">
        <v>1505.20709761388</v>
      </c>
      <c r="I17" s="1366">
        <v>1352.8622330097101</v>
      </c>
      <c r="J17" s="1366">
        <v>1424.7436871508401</v>
      </c>
      <c r="K17" s="1366">
        <v>1437.7777513711201</v>
      </c>
      <c r="L17" s="1366">
        <v>1346.8608361204003</v>
      </c>
      <c r="M17" s="1366">
        <v>1271.9732108108101</v>
      </c>
      <c r="N17" s="1366">
        <v>1289.1140615384602</v>
      </c>
      <c r="O17" s="1366">
        <v>1428.3722847948502</v>
      </c>
      <c r="P17" s="1366">
        <v>1483.45486182072</v>
      </c>
      <c r="Q17" s="1366">
        <v>1204.47291428571</v>
      </c>
      <c r="R17" s="1366">
        <v>1529.85437238076</v>
      </c>
      <c r="S17" s="1366">
        <v>1401.7386340468902</v>
      </c>
      <c r="T17" s="1366">
        <v>1283.1917923604301</v>
      </c>
      <c r="U17" s="1366">
        <v>1326.43392461197</v>
      </c>
      <c r="V17" s="1366">
        <v>1447.5699024390199</v>
      </c>
      <c r="W17" s="1366">
        <v>1271.2386949685501</v>
      </c>
      <c r="X17" s="237"/>
      <c r="Y17" s="1367"/>
      <c r="AC17" s="1368"/>
      <c r="AD17" s="1368"/>
      <c r="AE17" s="1368"/>
      <c r="AF17" s="1368"/>
      <c r="AG17" s="1368"/>
      <c r="AH17" s="1368"/>
      <c r="AI17" s="1368"/>
      <c r="AJ17" s="1368"/>
      <c r="AK17" s="1368"/>
      <c r="AL17" s="1368"/>
      <c r="AM17" s="1368"/>
      <c r="AN17" s="1368"/>
      <c r="AO17" s="1368"/>
      <c r="AP17" s="1368"/>
      <c r="AQ17" s="1368"/>
      <c r="AR17" s="1368"/>
      <c r="AS17" s="1368"/>
      <c r="AT17" s="1368"/>
      <c r="AU17" s="1356"/>
      <c r="AV17" s="1356"/>
      <c r="AW17" s="1356"/>
      <c r="AX17" s="1356"/>
      <c r="AY17" s="1356"/>
      <c r="AZ17" s="1356"/>
      <c r="BA17" s="1356"/>
      <c r="BB17" s="1356"/>
      <c r="BC17" s="1356"/>
      <c r="BD17" s="1356"/>
      <c r="BE17" s="1356"/>
      <c r="BF17" s="1356"/>
      <c r="BG17" s="1356"/>
      <c r="BH17" s="1356"/>
      <c r="BI17" s="1356"/>
      <c r="BJ17" s="1356"/>
      <c r="BK17" s="1356"/>
      <c r="BL17" s="1356"/>
      <c r="BM17" s="1356"/>
    </row>
    <row r="18" spans="1:65" s="1101" customFormat="1" ht="19.5" customHeight="1" x14ac:dyDescent="0.25">
      <c r="A18" s="1100"/>
      <c r="B18" s="1364"/>
      <c r="C18" s="1365">
        <v>24</v>
      </c>
      <c r="D18" s="1102" t="s">
        <v>611</v>
      </c>
      <c r="E18" s="1102"/>
      <c r="F18" s="1366">
        <v>1324.88143162393</v>
      </c>
      <c r="G18" s="1366">
        <v>1235.6034033613398</v>
      </c>
      <c r="H18" s="1366">
        <v>1220.8597389816</v>
      </c>
      <c r="I18" s="1366">
        <v>1023.57297297297</v>
      </c>
      <c r="J18" s="1366">
        <v>1205.2296467391302</v>
      </c>
      <c r="K18" s="1366">
        <v>1316.60504658385</v>
      </c>
      <c r="L18" s="1366">
        <v>1357.14989473684</v>
      </c>
      <c r="M18" s="1366">
        <v>1207.75966977138</v>
      </c>
      <c r="N18" s="1366">
        <v>1159.2836653386501</v>
      </c>
      <c r="O18" s="1366">
        <v>1138.9189807976402</v>
      </c>
      <c r="P18" s="1366">
        <v>1811.7019715022</v>
      </c>
      <c r="Q18" s="1366">
        <v>1432.47482213439</v>
      </c>
      <c r="R18" s="1366">
        <v>1397.3541402411799</v>
      </c>
      <c r="S18" s="1366">
        <v>1237.5286842105302</v>
      </c>
      <c r="T18" s="1366">
        <v>1574.8671505698903</v>
      </c>
      <c r="U18" s="1366">
        <v>1071.2554749999999</v>
      </c>
      <c r="V18" s="1366">
        <v>1157.0021554770303</v>
      </c>
      <c r="W18" s="1366">
        <v>1144.4775</v>
      </c>
      <c r="X18" s="237"/>
      <c r="Y18" s="1367"/>
      <c r="AC18" s="1368"/>
      <c r="AD18" s="1368"/>
      <c r="AE18" s="1368"/>
      <c r="AF18" s="1368"/>
      <c r="AG18" s="1368"/>
      <c r="AH18" s="1368"/>
      <c r="AI18" s="1368"/>
      <c r="AJ18" s="1368"/>
      <c r="AK18" s="1368"/>
      <c r="AL18" s="1368"/>
      <c r="AM18" s="1368"/>
      <c r="AN18" s="1368"/>
      <c r="AO18" s="1368"/>
      <c r="AP18" s="1368"/>
      <c r="AQ18" s="1368"/>
      <c r="AR18" s="1368"/>
      <c r="AS18" s="1368"/>
      <c r="AT18" s="1368"/>
      <c r="AU18" s="1356"/>
      <c r="AV18" s="1356"/>
      <c r="AW18" s="1356"/>
      <c r="AX18" s="1356"/>
      <c r="AY18" s="1356"/>
      <c r="AZ18" s="1356"/>
      <c r="BA18" s="1356"/>
      <c r="BB18" s="1356"/>
      <c r="BC18" s="1356"/>
      <c r="BD18" s="1356"/>
      <c r="BE18" s="1356"/>
      <c r="BF18" s="1356"/>
      <c r="BG18" s="1356"/>
      <c r="BH18" s="1356"/>
      <c r="BI18" s="1356"/>
      <c r="BJ18" s="1356"/>
      <c r="BK18" s="1356"/>
      <c r="BL18" s="1356"/>
      <c r="BM18" s="1356"/>
    </row>
    <row r="19" spans="1:65" s="1101" customFormat="1" ht="19.5" customHeight="1" x14ac:dyDescent="0.25">
      <c r="A19" s="1100"/>
      <c r="B19" s="1364"/>
      <c r="C19" s="1365">
        <v>25</v>
      </c>
      <c r="D19" s="1102" t="s">
        <v>612</v>
      </c>
      <c r="E19" s="1102"/>
      <c r="F19" s="1366">
        <v>1369.7992414995601</v>
      </c>
      <c r="G19" s="1366">
        <v>1502.5266666666703</v>
      </c>
      <c r="H19" s="1366">
        <v>1282.2732522522501</v>
      </c>
      <c r="I19" s="1366">
        <v>1270.0233333333301</v>
      </c>
      <c r="J19" s="1366">
        <v>1153.453125</v>
      </c>
      <c r="K19" s="1366">
        <v>1334.9567137809199</v>
      </c>
      <c r="L19" s="1366">
        <v>1352.4096721311498</v>
      </c>
      <c r="M19" s="1366">
        <v>1201.0232647814901</v>
      </c>
      <c r="N19" s="1366">
        <v>1028.2197222222201</v>
      </c>
      <c r="O19" s="1366">
        <v>1164.86979064039</v>
      </c>
      <c r="P19" s="1366">
        <v>1660.4998698698701</v>
      </c>
      <c r="Q19" s="1366">
        <v>1385.8831250000001</v>
      </c>
      <c r="R19" s="1366">
        <v>1467.1671633964802</v>
      </c>
      <c r="S19" s="1366">
        <v>1255.0159459459501</v>
      </c>
      <c r="T19" s="1366">
        <v>1481.5065584415599</v>
      </c>
      <c r="U19" s="1366">
        <v>1107.2597478991599</v>
      </c>
      <c r="V19" s="1366">
        <v>1206.1064948453602</v>
      </c>
      <c r="W19" s="1366">
        <v>1120.93338461538</v>
      </c>
      <c r="X19" s="237"/>
      <c r="Y19" s="1367"/>
      <c r="AC19" s="1368"/>
      <c r="AD19" s="1368"/>
      <c r="AE19" s="1368"/>
      <c r="AF19" s="1368"/>
      <c r="AG19" s="1368"/>
      <c r="AH19" s="1368"/>
      <c r="AI19" s="1368"/>
      <c r="AJ19" s="1368"/>
      <c r="AK19" s="1368"/>
      <c r="AL19" s="1368"/>
      <c r="AM19" s="1368"/>
      <c r="AN19" s="1368"/>
      <c r="AO19" s="1368"/>
      <c r="AP19" s="1368"/>
      <c r="AQ19" s="1368"/>
      <c r="AR19" s="1368"/>
      <c r="AS19" s="1368"/>
      <c r="AT19" s="1368"/>
      <c r="AU19" s="1356"/>
      <c r="AV19" s="1356"/>
      <c r="AW19" s="1356"/>
      <c r="AX19" s="1356"/>
      <c r="AY19" s="1356"/>
      <c r="AZ19" s="1356"/>
      <c r="BA19" s="1356"/>
      <c r="BB19" s="1356"/>
      <c r="BC19" s="1356"/>
      <c r="BD19" s="1356"/>
      <c r="BE19" s="1356"/>
      <c r="BF19" s="1356"/>
      <c r="BG19" s="1356"/>
      <c r="BH19" s="1356"/>
      <c r="BI19" s="1356"/>
      <c r="BJ19" s="1356"/>
      <c r="BK19" s="1356"/>
      <c r="BL19" s="1356"/>
      <c r="BM19" s="1356"/>
    </row>
    <row r="20" spans="1:65" s="1101" customFormat="1" ht="19.5" customHeight="1" x14ac:dyDescent="0.25">
      <c r="A20" s="1100"/>
      <c r="B20" s="1364"/>
      <c r="C20" s="1365">
        <v>26</v>
      </c>
      <c r="D20" s="1102" t="s">
        <v>613</v>
      </c>
      <c r="E20" s="1102"/>
      <c r="F20" s="1366">
        <v>1178.67871350365</v>
      </c>
      <c r="G20" s="1366">
        <v>1182.72778280543</v>
      </c>
      <c r="H20" s="1366">
        <v>1069.42484219269</v>
      </c>
      <c r="I20" s="1366">
        <v>1017.0541176470601</v>
      </c>
      <c r="J20" s="1366">
        <v>1063.4654216867502</v>
      </c>
      <c r="K20" s="1366">
        <v>1246.7348920863299</v>
      </c>
      <c r="L20" s="1366">
        <v>1061.7018556701</v>
      </c>
      <c r="M20" s="1366">
        <v>1082.26816109422</v>
      </c>
      <c r="N20" s="1366">
        <v>1016.0428451882801</v>
      </c>
      <c r="O20" s="1366">
        <v>951.76900249376604</v>
      </c>
      <c r="P20" s="1366">
        <v>1730.4683138580399</v>
      </c>
      <c r="Q20" s="1366">
        <v>982.96042553191512</v>
      </c>
      <c r="R20" s="1366">
        <v>1329.56122238956</v>
      </c>
      <c r="S20" s="1366">
        <v>1030.0758484848502</v>
      </c>
      <c r="T20" s="1366">
        <v>1208.2466979362102</v>
      </c>
      <c r="U20" s="1366">
        <v>1032.3658703071701</v>
      </c>
      <c r="V20" s="1366">
        <v>1064.2916460905299</v>
      </c>
      <c r="W20" s="1366">
        <v>1069.91177449168</v>
      </c>
      <c r="X20" s="237"/>
      <c r="Y20" s="1367"/>
      <c r="AC20" s="1368"/>
      <c r="AD20" s="1368"/>
      <c r="AE20" s="1368"/>
      <c r="AF20" s="1368"/>
      <c r="AG20" s="1368"/>
      <c r="AH20" s="1368"/>
      <c r="AI20" s="1368"/>
      <c r="AJ20" s="1368"/>
      <c r="AK20" s="1368"/>
      <c r="AL20" s="1368"/>
      <c r="AM20" s="1368"/>
      <c r="AN20" s="1368"/>
      <c r="AO20" s="1368"/>
      <c r="AP20" s="1368"/>
      <c r="AQ20" s="1368"/>
      <c r="AR20" s="1368"/>
      <c r="AS20" s="1368"/>
      <c r="AT20" s="1368"/>
      <c r="AU20" s="1356"/>
      <c r="AV20" s="1356"/>
      <c r="AW20" s="1356"/>
      <c r="AX20" s="1356"/>
      <c r="AY20" s="1356"/>
      <c r="AZ20" s="1356"/>
      <c r="BA20" s="1356"/>
      <c r="BB20" s="1356"/>
      <c r="BC20" s="1356"/>
      <c r="BD20" s="1356"/>
      <c r="BE20" s="1356"/>
      <c r="BF20" s="1356"/>
      <c r="BG20" s="1356"/>
      <c r="BH20" s="1356"/>
      <c r="BI20" s="1356"/>
      <c r="BJ20" s="1356"/>
      <c r="BK20" s="1356"/>
      <c r="BL20" s="1356"/>
      <c r="BM20" s="1356"/>
    </row>
    <row r="21" spans="1:65" s="1101" customFormat="1" ht="10.5" customHeight="1" x14ac:dyDescent="0.25">
      <c r="A21" s="1100"/>
      <c r="B21" s="1364"/>
      <c r="C21" s="1359">
        <v>3</v>
      </c>
      <c r="D21" s="1103" t="s">
        <v>614</v>
      </c>
      <c r="E21" s="1103"/>
      <c r="F21" s="1352">
        <v>1125.19590914834</v>
      </c>
      <c r="G21" s="1352">
        <v>1011.06326890279</v>
      </c>
      <c r="H21" s="1352">
        <v>1006.4861376152101</v>
      </c>
      <c r="I21" s="1352">
        <v>893.076816109422</v>
      </c>
      <c r="J21" s="1352">
        <v>910.30121322193997</v>
      </c>
      <c r="K21" s="1352">
        <v>1024.2654983828299</v>
      </c>
      <c r="L21" s="1352">
        <v>1055.84138184791</v>
      </c>
      <c r="M21" s="1352">
        <v>1035.5096393802301</v>
      </c>
      <c r="N21" s="1352">
        <v>886.23338689740399</v>
      </c>
      <c r="O21" s="1352">
        <v>1011.4168379981301</v>
      </c>
      <c r="P21" s="1352">
        <v>1389.8692720372201</v>
      </c>
      <c r="Q21" s="1352">
        <v>1008.1238566037702</v>
      </c>
      <c r="R21" s="1352">
        <v>1183.61634935756</v>
      </c>
      <c r="S21" s="1352">
        <v>1017.2732901252501</v>
      </c>
      <c r="T21" s="1352">
        <v>1528.29983598839</v>
      </c>
      <c r="U21" s="1352">
        <v>979.74371613663106</v>
      </c>
      <c r="V21" s="1352">
        <v>937.29937310851699</v>
      </c>
      <c r="W21" s="1352">
        <v>943.35328926598299</v>
      </c>
      <c r="X21" s="237"/>
      <c r="Y21" s="1367"/>
      <c r="AC21" s="1368"/>
      <c r="AD21" s="1368"/>
      <c r="AE21" s="1368"/>
      <c r="AF21" s="1368"/>
      <c r="AG21" s="1368"/>
      <c r="AH21" s="1368"/>
      <c r="AI21" s="1368"/>
      <c r="AJ21" s="1368"/>
      <c r="AK21" s="1368"/>
      <c r="AL21" s="1368"/>
      <c r="AM21" s="1368"/>
      <c r="AN21" s="1368"/>
      <c r="AO21" s="1368"/>
      <c r="AP21" s="1368"/>
      <c r="AQ21" s="1368"/>
      <c r="AR21" s="1368"/>
      <c r="AS21" s="1368"/>
      <c r="AT21" s="1368"/>
      <c r="AU21" s="1356"/>
      <c r="AV21" s="1356"/>
      <c r="AW21" s="1356"/>
      <c r="AX21" s="1356"/>
      <c r="AY21" s="1356"/>
      <c r="AZ21" s="1356"/>
      <c r="BA21" s="1356"/>
      <c r="BB21" s="1356"/>
      <c r="BC21" s="1356"/>
      <c r="BD21" s="1356"/>
      <c r="BE21" s="1356"/>
      <c r="BF21" s="1356"/>
      <c r="BG21" s="1356"/>
      <c r="BH21" s="1356"/>
      <c r="BI21" s="1356"/>
      <c r="BJ21" s="1356"/>
      <c r="BK21" s="1356"/>
      <c r="BL21" s="1356"/>
      <c r="BM21" s="1356"/>
    </row>
    <row r="22" spans="1:65" s="1101" customFormat="1" ht="19.5" customHeight="1" x14ac:dyDescent="0.25">
      <c r="A22" s="1100"/>
      <c r="B22" s="1364"/>
      <c r="C22" s="1365">
        <v>31</v>
      </c>
      <c r="D22" s="1102" t="s">
        <v>615</v>
      </c>
      <c r="E22" s="1102"/>
      <c r="F22" s="1366">
        <v>1159.1763755736902</v>
      </c>
      <c r="G22" s="1366">
        <v>1120.0533603896101</v>
      </c>
      <c r="H22" s="1366">
        <v>981.91784604176803</v>
      </c>
      <c r="I22" s="1366">
        <v>884.1642446043171</v>
      </c>
      <c r="J22" s="1366">
        <v>963.74317600786605</v>
      </c>
      <c r="K22" s="1366">
        <v>1090.4555326315801</v>
      </c>
      <c r="L22" s="1366">
        <v>1162.9859075144502</v>
      </c>
      <c r="M22" s="1366">
        <v>1018.2399080987901</v>
      </c>
      <c r="N22" s="1366">
        <v>944.81435582822098</v>
      </c>
      <c r="O22" s="1366">
        <v>1085.66255411255</v>
      </c>
      <c r="P22" s="1366">
        <v>1525.2915307534702</v>
      </c>
      <c r="Q22" s="1366">
        <v>1101.4259010600699</v>
      </c>
      <c r="R22" s="1366">
        <v>1077.7025424200301</v>
      </c>
      <c r="S22" s="1366">
        <v>1067.3746087888501</v>
      </c>
      <c r="T22" s="1366">
        <v>1267.4117141851502</v>
      </c>
      <c r="U22" s="1366">
        <v>1065.0046369087299</v>
      </c>
      <c r="V22" s="1366">
        <v>980.17452173913011</v>
      </c>
      <c r="W22" s="1366">
        <v>982.75188468992201</v>
      </c>
      <c r="X22" s="237"/>
      <c r="Y22" s="1367"/>
      <c r="AC22" s="1368"/>
      <c r="AD22" s="1368"/>
      <c r="AE22" s="1368"/>
      <c r="AF22" s="1368"/>
      <c r="AG22" s="1368"/>
      <c r="AH22" s="1368"/>
      <c r="AI22" s="1368"/>
      <c r="AJ22" s="1368"/>
      <c r="AK22" s="1368"/>
      <c r="AL22" s="1368"/>
      <c r="AM22" s="1368"/>
      <c r="AN22" s="1368"/>
      <c r="AO22" s="1368"/>
      <c r="AP22" s="1368"/>
      <c r="AQ22" s="1368"/>
      <c r="AR22" s="1368"/>
      <c r="AS22" s="1368"/>
      <c r="AT22" s="1368"/>
      <c r="AU22" s="1356"/>
      <c r="AV22" s="1356"/>
      <c r="AW22" s="1356"/>
      <c r="AX22" s="1356"/>
      <c r="AY22" s="1356"/>
      <c r="AZ22" s="1356"/>
      <c r="BA22" s="1356"/>
      <c r="BB22" s="1356"/>
      <c r="BC22" s="1356"/>
      <c r="BD22" s="1356"/>
      <c r="BE22" s="1356"/>
      <c r="BF22" s="1356"/>
      <c r="BG22" s="1356"/>
      <c r="BH22" s="1356"/>
      <c r="BI22" s="1356"/>
      <c r="BJ22" s="1356"/>
      <c r="BK22" s="1356"/>
      <c r="BL22" s="1356"/>
      <c r="BM22" s="1356"/>
    </row>
    <row r="23" spans="1:65" s="1101" customFormat="1" ht="12" customHeight="1" x14ac:dyDescent="0.25">
      <c r="A23" s="1100"/>
      <c r="B23" s="1364"/>
      <c r="C23" s="1365">
        <v>32</v>
      </c>
      <c r="D23" s="1102" t="s">
        <v>616</v>
      </c>
      <c r="E23" s="1102"/>
      <c r="F23" s="1366">
        <v>839.62997444633697</v>
      </c>
      <c r="G23" s="1366">
        <v>861.35526627218906</v>
      </c>
      <c r="H23" s="1366">
        <v>843.13404631322408</v>
      </c>
      <c r="I23" s="1366">
        <v>783.05668067226907</v>
      </c>
      <c r="J23" s="1366">
        <v>817.427608695652</v>
      </c>
      <c r="K23" s="1366">
        <v>829.10511892450904</v>
      </c>
      <c r="L23" s="1366">
        <v>872.77467741935516</v>
      </c>
      <c r="M23" s="1366">
        <v>860.46171903881702</v>
      </c>
      <c r="N23" s="1366">
        <v>797.87916083916105</v>
      </c>
      <c r="O23" s="1366">
        <v>829.39345864661709</v>
      </c>
      <c r="P23" s="1366">
        <v>971.06804835924015</v>
      </c>
      <c r="Q23" s="1366">
        <v>771.43874213836511</v>
      </c>
      <c r="R23" s="1366">
        <v>883.51033419023099</v>
      </c>
      <c r="S23" s="1366">
        <v>866.63377990430604</v>
      </c>
      <c r="T23" s="1366">
        <v>886.28423806785509</v>
      </c>
      <c r="U23" s="1366">
        <v>806.86098696461806</v>
      </c>
      <c r="V23" s="1366">
        <v>876.29191943128012</v>
      </c>
      <c r="W23" s="1366">
        <v>807.74846694796111</v>
      </c>
      <c r="X23" s="237"/>
      <c r="Y23" s="1367"/>
      <c r="AC23" s="1368"/>
      <c r="AD23" s="1368"/>
      <c r="AE23" s="1368"/>
      <c r="AF23" s="1368"/>
      <c r="AG23" s="1368"/>
      <c r="AH23" s="1368"/>
      <c r="AI23" s="1368"/>
      <c r="AJ23" s="1368"/>
      <c r="AK23" s="1368"/>
      <c r="AL23" s="1368"/>
      <c r="AM23" s="1368"/>
      <c r="AN23" s="1368"/>
      <c r="AO23" s="1368"/>
      <c r="AP23" s="1368"/>
      <c r="AQ23" s="1368"/>
      <c r="AR23" s="1368"/>
      <c r="AS23" s="1368"/>
      <c r="AT23" s="1368"/>
      <c r="AU23" s="1356"/>
      <c r="AV23" s="1356"/>
      <c r="AW23" s="1356"/>
      <c r="AX23" s="1356"/>
      <c r="AY23" s="1356"/>
      <c r="AZ23" s="1356"/>
      <c r="BA23" s="1356"/>
      <c r="BB23" s="1356"/>
      <c r="BC23" s="1356"/>
      <c r="BD23" s="1356"/>
      <c r="BE23" s="1356"/>
      <c r="BF23" s="1356"/>
      <c r="BG23" s="1356"/>
      <c r="BH23" s="1356"/>
      <c r="BI23" s="1356"/>
      <c r="BJ23" s="1356"/>
      <c r="BK23" s="1356"/>
      <c r="BL23" s="1356"/>
      <c r="BM23" s="1356"/>
    </row>
    <row r="24" spans="1:65" s="1101" customFormat="1" ht="19.5" customHeight="1" x14ac:dyDescent="0.25">
      <c r="A24" s="1100"/>
      <c r="B24" s="1364"/>
      <c r="C24" s="1365">
        <v>33</v>
      </c>
      <c r="D24" s="1102" t="s">
        <v>617</v>
      </c>
      <c r="E24" s="1102"/>
      <c r="F24" s="1366">
        <v>1184.7747144729501</v>
      </c>
      <c r="G24" s="1366">
        <v>1015.2673905723901</v>
      </c>
      <c r="H24" s="1366">
        <v>1009.1400498155001</v>
      </c>
      <c r="I24" s="1366">
        <v>941.45853228962812</v>
      </c>
      <c r="J24" s="1366">
        <v>1020.73968787515</v>
      </c>
      <c r="K24" s="1366">
        <v>1011.4958846606501</v>
      </c>
      <c r="L24" s="1366">
        <v>1062.2674554973798</v>
      </c>
      <c r="M24" s="1366">
        <v>1059.2925401929301</v>
      </c>
      <c r="N24" s="1366">
        <v>931.74606896551711</v>
      </c>
      <c r="O24" s="1366">
        <v>1024.0427127186499</v>
      </c>
      <c r="P24" s="1366">
        <v>1473.77383953506</v>
      </c>
      <c r="Q24" s="1366">
        <v>1017.60963553531</v>
      </c>
      <c r="R24" s="1366">
        <v>1199.06074769918</v>
      </c>
      <c r="S24" s="1366">
        <v>1068.6663281250001</v>
      </c>
      <c r="T24" s="1366">
        <v>1205.48040754717</v>
      </c>
      <c r="U24" s="1366">
        <v>984.64668699187007</v>
      </c>
      <c r="V24" s="1366">
        <v>913.5944356955381</v>
      </c>
      <c r="W24" s="1366">
        <v>988.81860645933011</v>
      </c>
      <c r="X24" s="237"/>
      <c r="Y24" s="1367"/>
      <c r="AC24" s="1368"/>
      <c r="AD24" s="1368"/>
      <c r="AE24" s="1368"/>
      <c r="AF24" s="1368"/>
      <c r="AG24" s="1368"/>
      <c r="AH24" s="1368"/>
      <c r="AI24" s="1368"/>
      <c r="AJ24" s="1368"/>
      <c r="AK24" s="1368"/>
      <c r="AL24" s="1368"/>
      <c r="AM24" s="1368"/>
      <c r="AN24" s="1368"/>
      <c r="AO24" s="1368"/>
      <c r="AP24" s="1368"/>
      <c r="AQ24" s="1368"/>
      <c r="AR24" s="1368"/>
      <c r="AS24" s="1368"/>
      <c r="AT24" s="1368"/>
      <c r="AU24" s="1356"/>
      <c r="AV24" s="1356"/>
      <c r="AW24" s="1356"/>
      <c r="AX24" s="1356"/>
      <c r="AY24" s="1356"/>
      <c r="AZ24" s="1356"/>
      <c r="BA24" s="1356"/>
      <c r="BB24" s="1356"/>
      <c r="BC24" s="1356"/>
      <c r="BD24" s="1356"/>
      <c r="BE24" s="1356"/>
      <c r="BF24" s="1356"/>
      <c r="BG24" s="1356"/>
      <c r="BH24" s="1356"/>
      <c r="BI24" s="1356"/>
      <c r="BJ24" s="1356"/>
      <c r="BK24" s="1356"/>
      <c r="BL24" s="1356"/>
      <c r="BM24" s="1356"/>
    </row>
    <row r="25" spans="1:65" s="1101" customFormat="1" ht="19.5" customHeight="1" x14ac:dyDescent="0.25">
      <c r="A25" s="1100"/>
      <c r="B25" s="1364"/>
      <c r="C25" s="1365">
        <v>34</v>
      </c>
      <c r="D25" s="1102" t="s">
        <v>618</v>
      </c>
      <c r="E25" s="1102"/>
      <c r="F25" s="1366">
        <v>831.29931428571399</v>
      </c>
      <c r="G25" s="1366">
        <v>865.43937500000004</v>
      </c>
      <c r="H25" s="1366">
        <v>1673.0523529411801</v>
      </c>
      <c r="I25" s="1366">
        <v>733.17212500000005</v>
      </c>
      <c r="J25" s="1366">
        <v>725.08492146596905</v>
      </c>
      <c r="K25" s="1366">
        <v>1155.14931818182</v>
      </c>
      <c r="L25" s="1366">
        <v>940.02285714285711</v>
      </c>
      <c r="M25" s="1366">
        <v>1205.8521534653501</v>
      </c>
      <c r="N25" s="1366">
        <v>748.74315270936006</v>
      </c>
      <c r="O25" s="1366">
        <v>771.47190677966103</v>
      </c>
      <c r="P25" s="1366">
        <v>1110.2487754516801</v>
      </c>
      <c r="Q25" s="1366">
        <v>783.32360824742307</v>
      </c>
      <c r="R25" s="1366">
        <v>2701.15002125399</v>
      </c>
      <c r="S25" s="1366">
        <v>766.56360465116313</v>
      </c>
      <c r="T25" s="1366">
        <v>8355.5523557692304</v>
      </c>
      <c r="U25" s="1366">
        <v>820.20256544502604</v>
      </c>
      <c r="V25" s="1366">
        <v>991.36540000000002</v>
      </c>
      <c r="W25" s="1366">
        <v>774.34651821862303</v>
      </c>
      <c r="X25" s="237"/>
      <c r="Y25" s="1367"/>
      <c r="AC25" s="1368"/>
      <c r="AD25" s="1368"/>
      <c r="AE25" s="1368"/>
      <c r="AF25" s="1368"/>
      <c r="AG25" s="1368"/>
      <c r="AH25" s="1368"/>
      <c r="AI25" s="1368"/>
      <c r="AJ25" s="1368"/>
      <c r="AK25" s="1368"/>
      <c r="AL25" s="1368"/>
      <c r="AM25" s="1368"/>
      <c r="AN25" s="1368"/>
      <c r="AO25" s="1368"/>
      <c r="AP25" s="1368"/>
      <c r="AQ25" s="1368"/>
      <c r="AR25" s="1368"/>
      <c r="AS25" s="1368"/>
      <c r="AT25" s="1368"/>
      <c r="AU25" s="1356"/>
      <c r="AV25" s="1356"/>
      <c r="AW25" s="1356"/>
      <c r="AX25" s="1356"/>
      <c r="AY25" s="1356"/>
      <c r="AZ25" s="1356"/>
      <c r="BA25" s="1356"/>
      <c r="BB25" s="1356"/>
      <c r="BC25" s="1356"/>
      <c r="BD25" s="1356"/>
      <c r="BE25" s="1356"/>
      <c r="BF25" s="1356"/>
      <c r="BG25" s="1356"/>
      <c r="BH25" s="1356"/>
      <c r="BI25" s="1356"/>
      <c r="BJ25" s="1356"/>
      <c r="BK25" s="1356"/>
      <c r="BL25" s="1356"/>
      <c r="BM25" s="1356"/>
    </row>
    <row r="26" spans="1:65" s="1101" customFormat="1" ht="19.5" customHeight="1" x14ac:dyDescent="0.25">
      <c r="A26" s="1100"/>
      <c r="B26" s="1364"/>
      <c r="C26" s="1365">
        <v>35</v>
      </c>
      <c r="D26" s="1102" t="s">
        <v>619</v>
      </c>
      <c r="E26" s="1102"/>
      <c r="F26" s="1366">
        <v>1024.34521186441</v>
      </c>
      <c r="G26" s="1366">
        <v>983.54848484848503</v>
      </c>
      <c r="H26" s="1366">
        <v>906.34097826087009</v>
      </c>
      <c r="I26" s="1366">
        <v>1149.8004285714301</v>
      </c>
      <c r="J26" s="1366">
        <v>687.06886627906999</v>
      </c>
      <c r="K26" s="1366">
        <v>1011.1110443864201</v>
      </c>
      <c r="L26" s="1366">
        <v>929.29396694214904</v>
      </c>
      <c r="M26" s="1366">
        <v>1049.7612318840602</v>
      </c>
      <c r="N26" s="1366">
        <v>855.173</v>
      </c>
      <c r="O26" s="1366">
        <v>910.11257016248214</v>
      </c>
      <c r="P26" s="1366">
        <v>1261.23411169882</v>
      </c>
      <c r="Q26" s="1366">
        <v>1046.6448437500001</v>
      </c>
      <c r="R26" s="1366">
        <v>1103.2270689238201</v>
      </c>
      <c r="S26" s="1366">
        <v>900.69593406593401</v>
      </c>
      <c r="T26" s="1366">
        <v>1005.24739972337</v>
      </c>
      <c r="U26" s="1366">
        <v>927.88153005464505</v>
      </c>
      <c r="V26" s="1366">
        <v>925.04620967741903</v>
      </c>
      <c r="W26" s="1366">
        <v>892.077860962567</v>
      </c>
      <c r="X26" s="237"/>
      <c r="Y26" s="1367"/>
      <c r="AC26" s="1368"/>
      <c r="AD26" s="1368"/>
      <c r="AE26" s="1368"/>
      <c r="AF26" s="1368"/>
      <c r="AG26" s="1368"/>
      <c r="AH26" s="1368"/>
      <c r="AI26" s="1368"/>
      <c r="AJ26" s="1368"/>
      <c r="AK26" s="1368"/>
      <c r="AL26" s="1368"/>
      <c r="AM26" s="1368"/>
      <c r="AN26" s="1368"/>
      <c r="AO26" s="1368"/>
      <c r="AP26" s="1368"/>
      <c r="AQ26" s="1368"/>
      <c r="AR26" s="1368"/>
      <c r="AS26" s="1368"/>
      <c r="AT26" s="1368"/>
      <c r="AU26" s="1356"/>
      <c r="AV26" s="1356"/>
      <c r="AW26" s="1356"/>
      <c r="AX26" s="1356"/>
      <c r="AY26" s="1356"/>
      <c r="AZ26" s="1356"/>
      <c r="BA26" s="1356"/>
      <c r="BB26" s="1356"/>
      <c r="BC26" s="1356"/>
      <c r="BD26" s="1356"/>
      <c r="BE26" s="1356"/>
      <c r="BF26" s="1356"/>
      <c r="BG26" s="1356"/>
      <c r="BH26" s="1356"/>
      <c r="BI26" s="1356"/>
      <c r="BJ26" s="1356"/>
      <c r="BK26" s="1356"/>
      <c r="BL26" s="1356"/>
      <c r="BM26" s="1356"/>
    </row>
    <row r="27" spans="1:65" s="1101" customFormat="1" ht="10.5" customHeight="1" x14ac:dyDescent="0.25">
      <c r="A27" s="1100"/>
      <c r="B27" s="1364"/>
      <c r="C27" s="1359">
        <v>4</v>
      </c>
      <c r="D27" s="1103" t="s">
        <v>620</v>
      </c>
      <c r="E27" s="1103"/>
      <c r="F27" s="1352">
        <v>815.1808652988401</v>
      </c>
      <c r="G27" s="1352">
        <v>842.60399052132709</v>
      </c>
      <c r="H27" s="1352">
        <v>754.73655615076507</v>
      </c>
      <c r="I27" s="1352">
        <v>729.02786978508209</v>
      </c>
      <c r="J27" s="1352">
        <v>748.95218348623916</v>
      </c>
      <c r="K27" s="1352">
        <v>787.766213439691</v>
      </c>
      <c r="L27" s="1352">
        <v>811.66052127659611</v>
      </c>
      <c r="M27" s="1352">
        <v>806.70729362175905</v>
      </c>
      <c r="N27" s="1352">
        <v>736.13670505964603</v>
      </c>
      <c r="O27" s="1352">
        <v>765.04555914571711</v>
      </c>
      <c r="P27" s="1352">
        <v>935.86604974241209</v>
      </c>
      <c r="Q27" s="1352">
        <v>803.28415351115905</v>
      </c>
      <c r="R27" s="1352">
        <v>810.63678277483803</v>
      </c>
      <c r="S27" s="1352">
        <v>788.6518571583631</v>
      </c>
      <c r="T27" s="1352">
        <v>898.17976880262609</v>
      </c>
      <c r="U27" s="1352">
        <v>788.96880911541302</v>
      </c>
      <c r="V27" s="1352">
        <v>755.19117688513006</v>
      </c>
      <c r="W27" s="1352">
        <v>761.557413736444</v>
      </c>
      <c r="X27" s="237"/>
      <c r="Y27" s="1367"/>
      <c r="AC27" s="1368"/>
      <c r="AD27" s="1368"/>
      <c r="AE27" s="1368"/>
      <c r="AF27" s="1368"/>
      <c r="AG27" s="1368"/>
      <c r="AH27" s="1368"/>
      <c r="AI27" s="1368"/>
      <c r="AJ27" s="1368"/>
      <c r="AK27" s="1368"/>
      <c r="AL27" s="1368"/>
      <c r="AM27" s="1368"/>
      <c r="AN27" s="1368"/>
      <c r="AO27" s="1368"/>
      <c r="AP27" s="1368"/>
      <c r="AQ27" s="1368"/>
      <c r="AR27" s="1368"/>
      <c r="AS27" s="1368"/>
      <c r="AT27" s="1368"/>
      <c r="AU27" s="1356"/>
      <c r="AV27" s="1356"/>
      <c r="AW27" s="1356"/>
      <c r="AX27" s="1356"/>
      <c r="AY27" s="1356"/>
      <c r="AZ27" s="1356"/>
      <c r="BA27" s="1356"/>
      <c r="BB27" s="1356"/>
      <c r="BC27" s="1356"/>
      <c r="BD27" s="1356"/>
      <c r="BE27" s="1356"/>
      <c r="BF27" s="1356"/>
      <c r="BG27" s="1356"/>
      <c r="BH27" s="1356"/>
      <c r="BI27" s="1356"/>
      <c r="BJ27" s="1356"/>
      <c r="BK27" s="1356"/>
      <c r="BL27" s="1356"/>
      <c r="BM27" s="1356"/>
    </row>
    <row r="28" spans="1:65" s="1101" customFormat="1" ht="19.5" customHeight="1" x14ac:dyDescent="0.25">
      <c r="A28" s="1100"/>
      <c r="B28" s="1364"/>
      <c r="C28" s="1365">
        <v>41</v>
      </c>
      <c r="D28" s="1102" t="s">
        <v>621</v>
      </c>
      <c r="E28" s="1102"/>
      <c r="F28" s="1366">
        <v>846.54835970464103</v>
      </c>
      <c r="G28" s="1366">
        <v>812.26464634146305</v>
      </c>
      <c r="H28" s="1366">
        <v>786.23712113532713</v>
      </c>
      <c r="I28" s="1366">
        <v>693.54644518272403</v>
      </c>
      <c r="J28" s="1366">
        <v>717.48394537177501</v>
      </c>
      <c r="K28" s="1366">
        <v>771.70309516922214</v>
      </c>
      <c r="L28" s="1366">
        <v>825.64354071363198</v>
      </c>
      <c r="M28" s="1366">
        <v>787.90127626970207</v>
      </c>
      <c r="N28" s="1366">
        <v>681.10864738806004</v>
      </c>
      <c r="O28" s="1366">
        <v>767.92831166348003</v>
      </c>
      <c r="P28" s="1366">
        <v>982.55248736692306</v>
      </c>
      <c r="Q28" s="1366">
        <v>806.80599750623412</v>
      </c>
      <c r="R28" s="1366">
        <v>836.34609076072206</v>
      </c>
      <c r="S28" s="1366">
        <v>785.24363659596202</v>
      </c>
      <c r="T28" s="1366">
        <v>867.45069537658503</v>
      </c>
      <c r="U28" s="1366">
        <v>742.11341516639413</v>
      </c>
      <c r="V28" s="1366">
        <v>704.08270186335403</v>
      </c>
      <c r="W28" s="1366">
        <v>724.24736431226802</v>
      </c>
      <c r="X28" s="237"/>
      <c r="Y28" s="1367"/>
      <c r="AC28" s="1368"/>
      <c r="AD28" s="1368"/>
      <c r="AE28" s="1368"/>
      <c r="AF28" s="1368"/>
      <c r="AG28" s="1368"/>
      <c r="AH28" s="1368"/>
      <c r="AI28" s="1368"/>
      <c r="AJ28" s="1368"/>
      <c r="AK28" s="1368"/>
      <c r="AL28" s="1368"/>
      <c r="AM28" s="1368"/>
      <c r="AN28" s="1368"/>
      <c r="AO28" s="1368"/>
      <c r="AP28" s="1368"/>
      <c r="AQ28" s="1368"/>
      <c r="AR28" s="1368"/>
      <c r="AS28" s="1368"/>
      <c r="AT28" s="1368"/>
      <c r="AU28" s="1356"/>
      <c r="AV28" s="1356"/>
      <c r="AW28" s="1356"/>
      <c r="AX28" s="1356"/>
      <c r="AY28" s="1356"/>
      <c r="AZ28" s="1356"/>
      <c r="BA28" s="1356"/>
      <c r="BB28" s="1356"/>
      <c r="BC28" s="1356"/>
      <c r="BD28" s="1356"/>
      <c r="BE28" s="1356"/>
      <c r="BF28" s="1356"/>
      <c r="BG28" s="1356"/>
      <c r="BH28" s="1356"/>
      <c r="BI28" s="1356"/>
      <c r="BJ28" s="1356"/>
      <c r="BK28" s="1356"/>
      <c r="BL28" s="1356"/>
      <c r="BM28" s="1356"/>
    </row>
    <row r="29" spans="1:65" s="1101" customFormat="1" ht="9.75" customHeight="1" x14ac:dyDescent="0.25">
      <c r="A29" s="1100"/>
      <c r="B29" s="1364"/>
      <c r="C29" s="1365">
        <v>42</v>
      </c>
      <c r="D29" s="1102" t="s">
        <v>622</v>
      </c>
      <c r="E29" s="1102"/>
      <c r="F29" s="1366">
        <v>842.19027200000005</v>
      </c>
      <c r="G29" s="1366">
        <v>929.50160000000005</v>
      </c>
      <c r="H29" s="1366">
        <v>771.85421102066402</v>
      </c>
      <c r="I29" s="1366">
        <v>845.23756756756814</v>
      </c>
      <c r="J29" s="1366">
        <v>819.6000149700601</v>
      </c>
      <c r="K29" s="1366">
        <v>851.99821889870805</v>
      </c>
      <c r="L29" s="1366">
        <v>845.6098482549321</v>
      </c>
      <c r="M29" s="1366">
        <v>817.90507770961108</v>
      </c>
      <c r="N29" s="1366">
        <v>868.07719557195605</v>
      </c>
      <c r="O29" s="1366">
        <v>831.22317687747</v>
      </c>
      <c r="P29" s="1366">
        <v>822.754491093149</v>
      </c>
      <c r="Q29" s="1366">
        <v>830.00085271317801</v>
      </c>
      <c r="R29" s="1366">
        <v>780.73141821033005</v>
      </c>
      <c r="S29" s="1366">
        <v>881.13478753541108</v>
      </c>
      <c r="T29" s="1366">
        <v>827.81694329184006</v>
      </c>
      <c r="U29" s="1366">
        <v>820.09104551045505</v>
      </c>
      <c r="V29" s="1366">
        <v>828.65723053892202</v>
      </c>
      <c r="W29" s="1366">
        <v>858.28636607142914</v>
      </c>
      <c r="X29" s="237"/>
      <c r="Y29" s="1367"/>
      <c r="AC29" s="1368"/>
      <c r="AD29" s="1368"/>
      <c r="AE29" s="1368"/>
      <c r="AF29" s="1368"/>
      <c r="AG29" s="1368"/>
      <c r="AH29" s="1368"/>
      <c r="AI29" s="1368"/>
      <c r="AJ29" s="1368"/>
      <c r="AK29" s="1368"/>
      <c r="AL29" s="1368"/>
      <c r="AM29" s="1368"/>
      <c r="AN29" s="1368"/>
      <c r="AO29" s="1368"/>
      <c r="AP29" s="1368"/>
      <c r="AQ29" s="1368"/>
      <c r="AR29" s="1368"/>
      <c r="AS29" s="1368"/>
      <c r="AT29" s="1368"/>
      <c r="AU29" s="1356"/>
      <c r="AV29" s="1356"/>
      <c r="AW29" s="1356"/>
      <c r="AX29" s="1356"/>
      <c r="AY29" s="1356"/>
      <c r="AZ29" s="1356"/>
      <c r="BA29" s="1356"/>
      <c r="BB29" s="1356"/>
      <c r="BC29" s="1356"/>
      <c r="BD29" s="1356"/>
      <c r="BE29" s="1356"/>
      <c r="BF29" s="1356"/>
      <c r="BG29" s="1356"/>
      <c r="BH29" s="1356"/>
      <c r="BI29" s="1356"/>
      <c r="BJ29" s="1356"/>
      <c r="BK29" s="1356"/>
      <c r="BL29" s="1356"/>
      <c r="BM29" s="1356"/>
    </row>
    <row r="30" spans="1:65" s="1101" customFormat="1" ht="19.5" customHeight="1" x14ac:dyDescent="0.25">
      <c r="A30" s="1100"/>
      <c r="B30" s="1364"/>
      <c r="C30" s="1365">
        <v>43</v>
      </c>
      <c r="D30" s="1102" t="s">
        <v>623</v>
      </c>
      <c r="E30" s="1102"/>
      <c r="F30" s="1366">
        <v>764.96810571979404</v>
      </c>
      <c r="G30" s="1366">
        <v>863.94637894736809</v>
      </c>
      <c r="H30" s="1366">
        <v>713.77346957194402</v>
      </c>
      <c r="I30" s="1366">
        <v>682.96959677419409</v>
      </c>
      <c r="J30" s="1366">
        <v>737.86562653562714</v>
      </c>
      <c r="K30" s="1366">
        <v>760.99782570422497</v>
      </c>
      <c r="L30" s="1366">
        <v>780.08480272108807</v>
      </c>
      <c r="M30" s="1366">
        <v>831.1252619378771</v>
      </c>
      <c r="N30" s="1366">
        <v>728.81973282442698</v>
      </c>
      <c r="O30" s="1366">
        <v>730.88785913528613</v>
      </c>
      <c r="P30" s="1366">
        <v>926.96523572129513</v>
      </c>
      <c r="Q30" s="1366">
        <v>807.55257510729598</v>
      </c>
      <c r="R30" s="1366">
        <v>780.06102138468805</v>
      </c>
      <c r="S30" s="1366">
        <v>744.97401663893504</v>
      </c>
      <c r="T30" s="1366">
        <v>1000.0006600507701</v>
      </c>
      <c r="U30" s="1366">
        <v>759.19166666666706</v>
      </c>
      <c r="V30" s="1366">
        <v>713.77941585535507</v>
      </c>
      <c r="W30" s="1366">
        <v>747.16723915592002</v>
      </c>
      <c r="X30" s="237"/>
      <c r="Y30" s="1367"/>
      <c r="AC30" s="1368"/>
      <c r="AD30" s="1368"/>
      <c r="AE30" s="1368"/>
      <c r="AF30" s="1368"/>
      <c r="AG30" s="1368"/>
      <c r="AH30" s="1368"/>
      <c r="AI30" s="1368"/>
      <c r="AJ30" s="1368"/>
      <c r="AK30" s="1368"/>
      <c r="AL30" s="1368"/>
      <c r="AM30" s="1368"/>
      <c r="AN30" s="1368"/>
      <c r="AO30" s="1368"/>
      <c r="AP30" s="1368"/>
      <c r="AQ30" s="1368"/>
      <c r="AR30" s="1368"/>
      <c r="AS30" s="1368"/>
      <c r="AT30" s="1368"/>
      <c r="AU30" s="1356"/>
      <c r="AV30" s="1356"/>
      <c r="AW30" s="1356"/>
      <c r="AX30" s="1356"/>
      <c r="AY30" s="1356"/>
      <c r="AZ30" s="1356"/>
      <c r="BA30" s="1356"/>
      <c r="BB30" s="1356"/>
      <c r="BC30" s="1356"/>
      <c r="BD30" s="1356"/>
      <c r="BE30" s="1356"/>
      <c r="BF30" s="1356"/>
      <c r="BG30" s="1356"/>
      <c r="BH30" s="1356"/>
      <c r="BI30" s="1356"/>
      <c r="BJ30" s="1356"/>
      <c r="BK30" s="1356"/>
      <c r="BL30" s="1356"/>
      <c r="BM30" s="1356"/>
    </row>
    <row r="31" spans="1:65" s="1101" customFormat="1" ht="9.75" customHeight="1" x14ac:dyDescent="0.25">
      <c r="A31" s="1100"/>
      <c r="B31" s="1364"/>
      <c r="C31" s="1365">
        <v>44</v>
      </c>
      <c r="D31" s="1102" t="s">
        <v>624</v>
      </c>
      <c r="E31" s="1102"/>
      <c r="F31" s="1366">
        <v>819.54795454545501</v>
      </c>
      <c r="G31" s="1366">
        <v>751.46692063492105</v>
      </c>
      <c r="H31" s="1366">
        <v>762.418009579564</v>
      </c>
      <c r="I31" s="1366">
        <v>685.22761194029908</v>
      </c>
      <c r="J31" s="1366">
        <v>755.9880212765961</v>
      </c>
      <c r="K31" s="1366">
        <v>808.1225418994411</v>
      </c>
      <c r="L31" s="1366">
        <v>768.27345345345304</v>
      </c>
      <c r="M31" s="1366">
        <v>784.26638164755002</v>
      </c>
      <c r="N31" s="1366">
        <v>706.48627986348106</v>
      </c>
      <c r="O31" s="1366">
        <v>763.21513680494309</v>
      </c>
      <c r="P31" s="1366">
        <v>1037.0054900645598</v>
      </c>
      <c r="Q31" s="1366">
        <v>720.02609890109909</v>
      </c>
      <c r="R31" s="1366">
        <v>859.39036048064099</v>
      </c>
      <c r="S31" s="1366">
        <v>804.50959229898103</v>
      </c>
      <c r="T31" s="1366">
        <v>847.04301052631604</v>
      </c>
      <c r="U31" s="1366">
        <v>971.33490759753613</v>
      </c>
      <c r="V31" s="1366">
        <v>817.19224742268011</v>
      </c>
      <c r="W31" s="1366">
        <v>790.64029824561408</v>
      </c>
      <c r="X31" s="237"/>
      <c r="Y31" s="1367"/>
      <c r="AC31" s="1368"/>
      <c r="AD31" s="1368"/>
      <c r="AE31" s="1368"/>
      <c r="AF31" s="1368"/>
      <c r="AG31" s="1368"/>
      <c r="AH31" s="1368"/>
      <c r="AI31" s="1368"/>
      <c r="AJ31" s="1368"/>
      <c r="AK31" s="1368"/>
      <c r="AL31" s="1368"/>
      <c r="AM31" s="1368"/>
      <c r="AN31" s="1368"/>
      <c r="AO31" s="1368"/>
      <c r="AP31" s="1368"/>
      <c r="AQ31" s="1368"/>
      <c r="AR31" s="1368"/>
      <c r="AS31" s="1368"/>
      <c r="AT31" s="1368"/>
      <c r="AU31" s="1356"/>
      <c r="AV31" s="1356"/>
      <c r="AW31" s="1356"/>
      <c r="AX31" s="1356"/>
      <c r="AY31" s="1356"/>
      <c r="AZ31" s="1356"/>
      <c r="BA31" s="1356"/>
      <c r="BB31" s="1356"/>
      <c r="BC31" s="1356"/>
      <c r="BD31" s="1356"/>
      <c r="BE31" s="1356"/>
      <c r="BF31" s="1356"/>
      <c r="BG31" s="1356"/>
      <c r="BH31" s="1356"/>
      <c r="BI31" s="1356"/>
      <c r="BJ31" s="1356"/>
      <c r="BK31" s="1356"/>
      <c r="BL31" s="1356"/>
      <c r="BM31" s="1356"/>
    </row>
    <row r="32" spans="1:65" s="1101" customFormat="1" ht="19.5" customHeight="1" x14ac:dyDescent="0.25">
      <c r="A32" s="1100"/>
      <c r="B32" s="1364"/>
      <c r="C32" s="1359">
        <v>5</v>
      </c>
      <c r="D32" s="1103" t="s">
        <v>625</v>
      </c>
      <c r="E32" s="1103"/>
      <c r="F32" s="1352">
        <v>630.44988699262001</v>
      </c>
      <c r="G32" s="1352">
        <v>599.58517389605299</v>
      </c>
      <c r="H32" s="1352">
        <v>609.62050649496507</v>
      </c>
      <c r="I32" s="1352">
        <v>570.79366938300313</v>
      </c>
      <c r="J32" s="1352">
        <v>586.363219134828</v>
      </c>
      <c r="K32" s="1352">
        <v>605.97569295844698</v>
      </c>
      <c r="L32" s="1352">
        <v>618.29792972459597</v>
      </c>
      <c r="M32" s="1352">
        <v>661.10886055447907</v>
      </c>
      <c r="N32" s="1352">
        <v>579.303330978453</v>
      </c>
      <c r="O32" s="1352">
        <v>617.27613142792802</v>
      </c>
      <c r="P32" s="1352">
        <v>706.18309364819504</v>
      </c>
      <c r="Q32" s="1352">
        <v>594.35456989247302</v>
      </c>
      <c r="R32" s="1352">
        <v>644.07114400011301</v>
      </c>
      <c r="S32" s="1352">
        <v>607.10470155763198</v>
      </c>
      <c r="T32" s="1352">
        <v>627.93942204036705</v>
      </c>
      <c r="U32" s="1352">
        <v>588.48075703994812</v>
      </c>
      <c r="V32" s="1352">
        <v>583.37459402403408</v>
      </c>
      <c r="W32" s="1352">
        <v>594.68459900698508</v>
      </c>
      <c r="X32" s="237"/>
      <c r="Y32" s="1367"/>
      <c r="AC32" s="1368"/>
      <c r="AD32" s="1368"/>
      <c r="AE32" s="1368"/>
      <c r="AF32" s="1368"/>
      <c r="AG32" s="1368"/>
      <c r="AH32" s="1368"/>
      <c r="AI32" s="1368"/>
      <c r="AJ32" s="1368"/>
      <c r="AK32" s="1368"/>
      <c r="AL32" s="1368"/>
      <c r="AM32" s="1368"/>
      <c r="AN32" s="1368"/>
      <c r="AO32" s="1368"/>
      <c r="AP32" s="1368"/>
      <c r="AQ32" s="1368"/>
      <c r="AR32" s="1368"/>
      <c r="AS32" s="1368"/>
      <c r="AT32" s="1368"/>
      <c r="AU32" s="1356"/>
      <c r="AV32" s="1356"/>
      <c r="AW32" s="1356"/>
      <c r="AX32" s="1356"/>
      <c r="AY32" s="1356"/>
      <c r="AZ32" s="1356"/>
      <c r="BA32" s="1356"/>
      <c r="BB32" s="1356"/>
      <c r="BC32" s="1356"/>
      <c r="BD32" s="1356"/>
      <c r="BE32" s="1356"/>
      <c r="BF32" s="1356"/>
      <c r="BG32" s="1356"/>
      <c r="BH32" s="1356"/>
      <c r="BI32" s="1356"/>
      <c r="BJ32" s="1356"/>
      <c r="BK32" s="1356"/>
      <c r="BL32" s="1356"/>
      <c r="BM32" s="1356"/>
    </row>
    <row r="33" spans="1:65" s="1101" customFormat="1" ht="9.75" customHeight="1" x14ac:dyDescent="0.25">
      <c r="A33" s="1100"/>
      <c r="B33" s="1364"/>
      <c r="C33" s="1365">
        <v>51</v>
      </c>
      <c r="D33" s="1102" t="s">
        <v>626</v>
      </c>
      <c r="E33" s="1102"/>
      <c r="F33" s="1366">
        <v>587.15357549317105</v>
      </c>
      <c r="G33" s="1366">
        <v>580.42215833333296</v>
      </c>
      <c r="H33" s="1366">
        <v>562.82731308016901</v>
      </c>
      <c r="I33" s="1366">
        <v>561.15892948173303</v>
      </c>
      <c r="J33" s="1366">
        <v>568.228745980707</v>
      </c>
      <c r="K33" s="1366">
        <v>584.69757129047798</v>
      </c>
      <c r="L33" s="1366">
        <v>601.58104531722108</v>
      </c>
      <c r="M33" s="1366">
        <v>706.54320327204312</v>
      </c>
      <c r="N33" s="1366">
        <v>562.672227945911</v>
      </c>
      <c r="O33" s="1366">
        <v>586.80609600378307</v>
      </c>
      <c r="P33" s="1366">
        <v>699.55738179469006</v>
      </c>
      <c r="Q33" s="1366">
        <v>596.74784552845495</v>
      </c>
      <c r="R33" s="1366">
        <v>592.02797237846005</v>
      </c>
      <c r="S33" s="1366">
        <v>587.1552253008681</v>
      </c>
      <c r="T33" s="1366">
        <v>587.54174650512607</v>
      </c>
      <c r="U33" s="1366">
        <v>566.69734642707908</v>
      </c>
      <c r="V33" s="1366">
        <v>575.16895807644903</v>
      </c>
      <c r="W33" s="1366">
        <v>587.68642563399612</v>
      </c>
      <c r="X33" s="237"/>
      <c r="Y33" s="1367"/>
      <c r="AC33" s="1368"/>
      <c r="AD33" s="1368"/>
      <c r="AE33" s="1368"/>
      <c r="AF33" s="1368"/>
      <c r="AG33" s="1368"/>
      <c r="AH33" s="1368"/>
      <c r="AI33" s="1368"/>
      <c r="AJ33" s="1368"/>
      <c r="AK33" s="1368"/>
      <c r="AL33" s="1368"/>
      <c r="AM33" s="1368"/>
      <c r="AN33" s="1368"/>
      <c r="AO33" s="1368"/>
      <c r="AP33" s="1368"/>
      <c r="AQ33" s="1368"/>
      <c r="AR33" s="1368"/>
      <c r="AS33" s="1368"/>
      <c r="AT33" s="1368"/>
      <c r="AU33" s="1356"/>
      <c r="AV33" s="1356"/>
      <c r="AW33" s="1356"/>
      <c r="AX33" s="1356"/>
      <c r="AY33" s="1356"/>
      <c r="AZ33" s="1356"/>
      <c r="BA33" s="1356"/>
      <c r="BB33" s="1356"/>
      <c r="BC33" s="1356"/>
      <c r="BD33" s="1356"/>
      <c r="BE33" s="1356"/>
      <c r="BF33" s="1356"/>
      <c r="BG33" s="1356"/>
      <c r="BH33" s="1356"/>
      <c r="BI33" s="1356"/>
      <c r="BJ33" s="1356"/>
      <c r="BK33" s="1356"/>
      <c r="BL33" s="1356"/>
      <c r="BM33" s="1356"/>
    </row>
    <row r="34" spans="1:65" s="1101" customFormat="1" ht="9.75" customHeight="1" x14ac:dyDescent="0.25">
      <c r="A34" s="1100"/>
      <c r="B34" s="1364"/>
      <c r="C34" s="1365">
        <v>52</v>
      </c>
      <c r="D34" s="1102" t="s">
        <v>627</v>
      </c>
      <c r="E34" s="1102"/>
      <c r="F34" s="1366">
        <v>677.54939305301605</v>
      </c>
      <c r="G34" s="1366">
        <v>622.49754992693602</v>
      </c>
      <c r="H34" s="1366">
        <v>644.53247170975908</v>
      </c>
      <c r="I34" s="1366">
        <v>585.94648850574708</v>
      </c>
      <c r="J34" s="1366">
        <v>609.88548763250901</v>
      </c>
      <c r="K34" s="1366">
        <v>633.080188679245</v>
      </c>
      <c r="L34" s="1366">
        <v>648.43641237855309</v>
      </c>
      <c r="M34" s="1366">
        <v>629.71541621711299</v>
      </c>
      <c r="N34" s="1366">
        <v>606.655014734774</v>
      </c>
      <c r="O34" s="1366">
        <v>649.75900741525402</v>
      </c>
      <c r="P34" s="1366">
        <v>752.13883321685205</v>
      </c>
      <c r="Q34" s="1366">
        <v>612.95259927797804</v>
      </c>
      <c r="R34" s="1366">
        <v>688.37207956344707</v>
      </c>
      <c r="S34" s="1366">
        <v>639.76208673790109</v>
      </c>
      <c r="T34" s="1366">
        <v>664.84055947617298</v>
      </c>
      <c r="U34" s="1366">
        <v>608.91068187919507</v>
      </c>
      <c r="V34" s="1366">
        <v>601.83636981402003</v>
      </c>
      <c r="W34" s="1366">
        <v>624.56557724798211</v>
      </c>
      <c r="X34" s="237"/>
      <c r="Y34" s="1367"/>
      <c r="AC34" s="1368"/>
      <c r="AD34" s="1368"/>
      <c r="AE34" s="1368"/>
      <c r="AF34" s="1368"/>
      <c r="AG34" s="1368"/>
      <c r="AH34" s="1368"/>
      <c r="AI34" s="1368"/>
      <c r="AJ34" s="1368"/>
      <c r="AK34" s="1368"/>
      <c r="AL34" s="1368"/>
      <c r="AM34" s="1368"/>
      <c r="AN34" s="1368"/>
      <c r="AO34" s="1368"/>
      <c r="AP34" s="1368"/>
      <c r="AQ34" s="1368"/>
      <c r="AR34" s="1368"/>
      <c r="AS34" s="1368"/>
      <c r="AT34" s="1368"/>
      <c r="AU34" s="1356"/>
      <c r="AV34" s="1356"/>
      <c r="AW34" s="1356"/>
      <c r="AX34" s="1356"/>
      <c r="AY34" s="1356"/>
      <c r="AZ34" s="1356"/>
      <c r="BA34" s="1356"/>
      <c r="BB34" s="1356"/>
      <c r="BC34" s="1356"/>
      <c r="BD34" s="1356"/>
      <c r="BE34" s="1356"/>
      <c r="BF34" s="1356"/>
      <c r="BG34" s="1356"/>
      <c r="BH34" s="1356"/>
      <c r="BI34" s="1356"/>
      <c r="BJ34" s="1356"/>
      <c r="BK34" s="1356"/>
      <c r="BL34" s="1356"/>
      <c r="BM34" s="1356"/>
    </row>
    <row r="35" spans="1:65" s="1101" customFormat="1" ht="9.75" customHeight="1" x14ac:dyDescent="0.25">
      <c r="A35" s="1100"/>
      <c r="B35" s="1364"/>
      <c r="C35" s="1365">
        <v>53</v>
      </c>
      <c r="D35" s="1102" t="s">
        <v>628</v>
      </c>
      <c r="E35" s="1102"/>
      <c r="F35" s="1366">
        <v>560.62855045444007</v>
      </c>
      <c r="G35" s="1366">
        <v>573.29222424242403</v>
      </c>
      <c r="H35" s="1366">
        <v>562.87433783783808</v>
      </c>
      <c r="I35" s="1366">
        <v>554.59865833333299</v>
      </c>
      <c r="J35" s="1366">
        <v>556.783594117647</v>
      </c>
      <c r="K35" s="1366">
        <v>559.30315347071598</v>
      </c>
      <c r="L35" s="1366">
        <v>565.77760624999996</v>
      </c>
      <c r="M35" s="1366">
        <v>562.79994808191498</v>
      </c>
      <c r="N35" s="1366">
        <v>559.13691299790412</v>
      </c>
      <c r="O35" s="1366">
        <v>562.76969239373614</v>
      </c>
      <c r="P35" s="1366">
        <v>588.61287061837697</v>
      </c>
      <c r="Q35" s="1366">
        <v>572.81625354107598</v>
      </c>
      <c r="R35" s="1366">
        <v>560.89670196078396</v>
      </c>
      <c r="S35" s="1366">
        <v>555.22148075508699</v>
      </c>
      <c r="T35" s="1366">
        <v>564.16864218141313</v>
      </c>
      <c r="U35" s="1366">
        <v>568.7661456752661</v>
      </c>
      <c r="V35" s="1366">
        <v>558.37445868033308</v>
      </c>
      <c r="W35" s="1366">
        <v>548.87862164662306</v>
      </c>
      <c r="X35" s="237"/>
      <c r="Y35" s="1367"/>
      <c r="AC35" s="1368"/>
      <c r="AD35" s="1368"/>
      <c r="AE35" s="1368"/>
      <c r="AF35" s="1368"/>
      <c r="AG35" s="1368"/>
      <c r="AH35" s="1368"/>
      <c r="AI35" s="1368"/>
      <c r="AJ35" s="1368"/>
      <c r="AK35" s="1368"/>
      <c r="AL35" s="1368"/>
      <c r="AM35" s="1368"/>
      <c r="AN35" s="1368"/>
      <c r="AO35" s="1368"/>
      <c r="AP35" s="1368"/>
      <c r="AQ35" s="1368"/>
      <c r="AR35" s="1368"/>
      <c r="AS35" s="1368"/>
      <c r="AT35" s="1368"/>
      <c r="AU35" s="1356"/>
      <c r="AV35" s="1356"/>
      <c r="AW35" s="1356"/>
      <c r="AX35" s="1356"/>
      <c r="AY35" s="1356"/>
      <c r="AZ35" s="1356"/>
      <c r="BA35" s="1356"/>
      <c r="BB35" s="1356"/>
      <c r="BC35" s="1356"/>
      <c r="BD35" s="1356"/>
      <c r="BE35" s="1356"/>
      <c r="BF35" s="1356"/>
      <c r="BG35" s="1356"/>
      <c r="BH35" s="1356"/>
      <c r="BI35" s="1356"/>
      <c r="BJ35" s="1356"/>
      <c r="BK35" s="1356"/>
      <c r="BL35" s="1356"/>
      <c r="BM35" s="1356"/>
    </row>
    <row r="36" spans="1:65" s="1101" customFormat="1" ht="9.75" customHeight="1" x14ac:dyDescent="0.25">
      <c r="A36" s="1100"/>
      <c r="B36" s="1364"/>
      <c r="C36" s="1365">
        <v>54</v>
      </c>
      <c r="D36" s="1102" t="s">
        <v>629</v>
      </c>
      <c r="E36" s="1102"/>
      <c r="F36" s="1366">
        <v>641.14904842820704</v>
      </c>
      <c r="G36" s="1366">
        <v>689.53809302325601</v>
      </c>
      <c r="H36" s="1366">
        <v>619.69203505355404</v>
      </c>
      <c r="I36" s="1366">
        <v>595.55882022471906</v>
      </c>
      <c r="J36" s="1366">
        <v>634.220441767068</v>
      </c>
      <c r="K36" s="1366">
        <v>680.13952380952401</v>
      </c>
      <c r="L36" s="1366">
        <v>716.69271126760611</v>
      </c>
      <c r="M36" s="1366">
        <v>703.47412227883308</v>
      </c>
      <c r="N36" s="1366">
        <v>631.53121212121198</v>
      </c>
      <c r="O36" s="1366">
        <v>649.66640831758002</v>
      </c>
      <c r="P36" s="1366">
        <v>687.76536954337405</v>
      </c>
      <c r="Q36" s="1366">
        <v>612.74536000000001</v>
      </c>
      <c r="R36" s="1366">
        <v>674.00783735106711</v>
      </c>
      <c r="S36" s="1366">
        <v>659.29801354401798</v>
      </c>
      <c r="T36" s="1366">
        <v>686.14430131004406</v>
      </c>
      <c r="U36" s="1366">
        <v>598.58170854271407</v>
      </c>
      <c r="V36" s="1366">
        <v>587.37251396648003</v>
      </c>
      <c r="W36" s="1366">
        <v>619.47822784810103</v>
      </c>
      <c r="X36" s="237"/>
      <c r="Y36" s="1367"/>
      <c r="AC36" s="1368"/>
      <c r="AD36" s="1368"/>
      <c r="AE36" s="1368"/>
      <c r="AF36" s="1368"/>
      <c r="AG36" s="1368"/>
      <c r="AH36" s="1368"/>
      <c r="AI36" s="1368"/>
      <c r="AJ36" s="1368"/>
      <c r="AK36" s="1368"/>
      <c r="AL36" s="1368"/>
      <c r="AM36" s="1368"/>
      <c r="AN36" s="1368"/>
      <c r="AO36" s="1368"/>
      <c r="AP36" s="1368"/>
      <c r="AQ36" s="1368"/>
      <c r="AR36" s="1368"/>
      <c r="AS36" s="1368"/>
      <c r="AT36" s="1368"/>
      <c r="AU36" s="1356"/>
      <c r="AV36" s="1356"/>
      <c r="AW36" s="1356"/>
      <c r="AX36" s="1356"/>
      <c r="AY36" s="1356"/>
      <c r="AZ36" s="1356"/>
      <c r="BA36" s="1356"/>
      <c r="BB36" s="1356"/>
      <c r="BC36" s="1356"/>
      <c r="BD36" s="1356"/>
      <c r="BE36" s="1356"/>
      <c r="BF36" s="1356"/>
      <c r="BG36" s="1356"/>
      <c r="BH36" s="1356"/>
      <c r="BI36" s="1356"/>
      <c r="BJ36" s="1356"/>
      <c r="BK36" s="1356"/>
      <c r="BL36" s="1356"/>
      <c r="BM36" s="1356"/>
    </row>
    <row r="37" spans="1:65" s="1101" customFormat="1" ht="19.5" customHeight="1" x14ac:dyDescent="0.25">
      <c r="A37" s="1100"/>
      <c r="B37" s="1364"/>
      <c r="C37" s="1359">
        <v>6</v>
      </c>
      <c r="D37" s="1103" t="s">
        <v>630</v>
      </c>
      <c r="E37" s="1103"/>
      <c r="F37" s="1352">
        <v>601.32161038960999</v>
      </c>
      <c r="G37" s="1352">
        <v>624.728545296167</v>
      </c>
      <c r="H37" s="1352">
        <v>551.61853497164509</v>
      </c>
      <c r="I37" s="1352">
        <v>588.91628762541802</v>
      </c>
      <c r="J37" s="1352">
        <v>601.12217928902601</v>
      </c>
      <c r="K37" s="1352">
        <v>664.78992882562306</v>
      </c>
      <c r="L37" s="1352">
        <v>726.61081372549006</v>
      </c>
      <c r="M37" s="1352">
        <v>685.25743959470014</v>
      </c>
      <c r="N37" s="1352">
        <v>581.32240776699007</v>
      </c>
      <c r="O37" s="1352">
        <v>636.83181233933203</v>
      </c>
      <c r="P37" s="1352">
        <v>634.83129778348905</v>
      </c>
      <c r="Q37" s="1352">
        <v>676.95587671232909</v>
      </c>
      <c r="R37" s="1352">
        <v>811.98430910951913</v>
      </c>
      <c r="S37" s="1352">
        <v>608.60551164049798</v>
      </c>
      <c r="T37" s="1352">
        <v>891.37683970336604</v>
      </c>
      <c r="U37" s="1352">
        <v>780.31064846416405</v>
      </c>
      <c r="V37" s="1352">
        <v>584.24415704388002</v>
      </c>
      <c r="W37" s="1352">
        <v>573.94563008130103</v>
      </c>
      <c r="X37" s="237"/>
      <c r="Y37" s="1367"/>
      <c r="AC37" s="1368"/>
      <c r="AD37" s="1368"/>
      <c r="AE37" s="1368"/>
      <c r="AF37" s="1368"/>
      <c r="AG37" s="1368"/>
      <c r="AH37" s="1368"/>
      <c r="AI37" s="1368"/>
      <c r="AJ37" s="1368"/>
      <c r="AK37" s="1368"/>
      <c r="AL37" s="1368"/>
      <c r="AM37" s="1368"/>
      <c r="AN37" s="1368"/>
      <c r="AO37" s="1368"/>
      <c r="AP37" s="1368"/>
      <c r="AQ37" s="1368"/>
      <c r="AR37" s="1368"/>
      <c r="AS37" s="1368"/>
      <c r="AT37" s="1368"/>
      <c r="AU37" s="1356"/>
      <c r="AV37" s="1356"/>
      <c r="AW37" s="1356"/>
      <c r="AX37" s="1356"/>
      <c r="AY37" s="1356"/>
      <c r="AZ37" s="1356"/>
      <c r="BA37" s="1356"/>
      <c r="BB37" s="1356"/>
      <c r="BC37" s="1356"/>
      <c r="BD37" s="1356"/>
      <c r="BE37" s="1356"/>
      <c r="BF37" s="1356"/>
      <c r="BG37" s="1356"/>
      <c r="BH37" s="1356"/>
      <c r="BI37" s="1356"/>
      <c r="BJ37" s="1356"/>
      <c r="BK37" s="1356"/>
      <c r="BL37" s="1356"/>
      <c r="BM37" s="1356"/>
    </row>
    <row r="38" spans="1:65" s="1101" customFormat="1" ht="19.5" customHeight="1" x14ac:dyDescent="0.25">
      <c r="A38" s="1100"/>
      <c r="B38" s="1364"/>
      <c r="C38" s="1365">
        <v>61</v>
      </c>
      <c r="D38" s="1102" t="s">
        <v>631</v>
      </c>
      <c r="E38" s="1102"/>
      <c r="F38" s="1366">
        <v>576.3262027833</v>
      </c>
      <c r="G38" s="1366">
        <v>625.39826330532196</v>
      </c>
      <c r="H38" s="1366">
        <v>551.96458333333305</v>
      </c>
      <c r="I38" s="1366">
        <v>594.60780876494005</v>
      </c>
      <c r="J38" s="1366">
        <v>587.24024213075108</v>
      </c>
      <c r="K38" s="1366">
        <v>554.23382096069895</v>
      </c>
      <c r="L38" s="1366">
        <v>728.61211297071111</v>
      </c>
      <c r="M38" s="1366">
        <v>652.32151207729498</v>
      </c>
      <c r="N38" s="1366">
        <v>579.10628289473709</v>
      </c>
      <c r="O38" s="1366">
        <v>583.73060330578494</v>
      </c>
      <c r="P38" s="1366">
        <v>595.14091385767802</v>
      </c>
      <c r="Q38" s="1366">
        <v>678.83898571428608</v>
      </c>
      <c r="R38" s="1366">
        <v>585.10076996197711</v>
      </c>
      <c r="S38" s="1366">
        <v>608.819350976686</v>
      </c>
      <c r="T38" s="1366">
        <v>623.30747826087008</v>
      </c>
      <c r="U38" s="1366">
        <v>559.69340624999995</v>
      </c>
      <c r="V38" s="1366">
        <v>602.19845394736797</v>
      </c>
      <c r="W38" s="1366">
        <v>566.0021025641031</v>
      </c>
      <c r="X38" s="237"/>
      <c r="Y38" s="1367"/>
      <c r="AC38" s="1368"/>
      <c r="AD38" s="1368"/>
      <c r="AE38" s="1368"/>
      <c r="AF38" s="1368"/>
      <c r="AG38" s="1368"/>
      <c r="AH38" s="1368"/>
      <c r="AI38" s="1368"/>
      <c r="AJ38" s="1368"/>
      <c r="AK38" s="1368"/>
      <c r="AL38" s="1368"/>
      <c r="AM38" s="1368"/>
      <c r="AN38" s="1368"/>
      <c r="AO38" s="1368"/>
      <c r="AP38" s="1368"/>
      <c r="AQ38" s="1368"/>
      <c r="AR38" s="1368"/>
      <c r="AS38" s="1368"/>
      <c r="AT38" s="1368"/>
      <c r="AU38" s="1356"/>
      <c r="AV38" s="1356"/>
      <c r="AW38" s="1356"/>
      <c r="AX38" s="1356"/>
      <c r="AY38" s="1356"/>
      <c r="AZ38" s="1356"/>
      <c r="BA38" s="1356"/>
      <c r="BB38" s="1356"/>
      <c r="BC38" s="1356"/>
      <c r="BD38" s="1356"/>
      <c r="BE38" s="1356"/>
      <c r="BF38" s="1356"/>
      <c r="BG38" s="1356"/>
      <c r="BH38" s="1356"/>
      <c r="BI38" s="1356"/>
      <c r="BJ38" s="1356"/>
      <c r="BK38" s="1356"/>
      <c r="BL38" s="1356"/>
      <c r="BM38" s="1356"/>
    </row>
    <row r="39" spans="1:65" s="1101" customFormat="1" ht="19.5" customHeight="1" x14ac:dyDescent="0.25">
      <c r="A39" s="1100"/>
      <c r="B39" s="1364"/>
      <c r="C39" s="1365">
        <v>62</v>
      </c>
      <c r="D39" s="1102" t="s">
        <v>632</v>
      </c>
      <c r="E39" s="1102"/>
      <c r="F39" s="1366">
        <v>648.41033707865199</v>
      </c>
      <c r="G39" s="1366">
        <v>615.41337662337708</v>
      </c>
      <c r="H39" s="1366">
        <v>550.07737113402106</v>
      </c>
      <c r="I39" s="1366">
        <v>559.15437499999996</v>
      </c>
      <c r="J39" s="1366">
        <v>625.62320512820497</v>
      </c>
      <c r="K39" s="1366">
        <v>796.30862337662302</v>
      </c>
      <c r="L39" s="1366">
        <v>696.71640624999998</v>
      </c>
      <c r="M39" s="1366">
        <v>822.71181451612904</v>
      </c>
      <c r="N39" s="1366">
        <v>584.51530805687207</v>
      </c>
      <c r="O39" s="1366">
        <v>822.53257225433504</v>
      </c>
      <c r="P39" s="1366">
        <v>874.04873589164811</v>
      </c>
      <c r="Q39" s="1366">
        <v>633.01666666666711</v>
      </c>
      <c r="R39" s="1366">
        <v>1076.5979268292701</v>
      </c>
      <c r="S39" s="1366">
        <v>607.300269230769</v>
      </c>
      <c r="T39" s="1366">
        <v>1402.62023217247</v>
      </c>
      <c r="U39" s="1366">
        <v>1045.71484962406</v>
      </c>
      <c r="V39" s="1366">
        <v>541.93325581395311</v>
      </c>
      <c r="W39" s="1366">
        <v>604.31794117647098</v>
      </c>
      <c r="X39" s="237"/>
      <c r="Y39" s="1367"/>
      <c r="AC39" s="1368"/>
      <c r="AD39" s="1368"/>
      <c r="AE39" s="1368"/>
      <c r="AF39" s="1368"/>
      <c r="AG39" s="1368"/>
      <c r="AH39" s="1368"/>
      <c r="AI39" s="1368"/>
      <c r="AJ39" s="1368"/>
      <c r="AK39" s="1368"/>
      <c r="AL39" s="1368"/>
      <c r="AM39" s="1368"/>
      <c r="AN39" s="1368"/>
      <c r="AO39" s="1368"/>
      <c r="AP39" s="1368"/>
      <c r="AQ39" s="1368"/>
      <c r="AR39" s="1368"/>
      <c r="AS39" s="1368"/>
      <c r="AT39" s="1368"/>
      <c r="AU39" s="1356"/>
      <c r="AV39" s="1356"/>
      <c r="AW39" s="1356"/>
      <c r="AX39" s="1356"/>
      <c r="AY39" s="1356"/>
      <c r="AZ39" s="1356"/>
      <c r="BA39" s="1356"/>
      <c r="BB39" s="1356"/>
      <c r="BC39" s="1356"/>
      <c r="BD39" s="1356"/>
      <c r="BE39" s="1356"/>
      <c r="BF39" s="1356"/>
      <c r="BG39" s="1356"/>
      <c r="BH39" s="1356"/>
      <c r="BI39" s="1356"/>
      <c r="BJ39" s="1356"/>
      <c r="BK39" s="1356"/>
      <c r="BL39" s="1356"/>
      <c r="BM39" s="1356"/>
    </row>
    <row r="40" spans="1:65" s="1101" customFormat="1" ht="10.5" customHeight="1" x14ac:dyDescent="0.25">
      <c r="A40" s="1100"/>
      <c r="B40" s="1364"/>
      <c r="C40" s="1359">
        <v>7</v>
      </c>
      <c r="D40" s="1103" t="s">
        <v>633</v>
      </c>
      <c r="E40" s="1103"/>
      <c r="F40" s="1352">
        <v>710.36745523693207</v>
      </c>
      <c r="G40" s="1352">
        <v>702.81859522908007</v>
      </c>
      <c r="H40" s="1352">
        <v>629.05287514209908</v>
      </c>
      <c r="I40" s="1352">
        <v>621.04345509893506</v>
      </c>
      <c r="J40" s="1352">
        <v>644.95104086701303</v>
      </c>
      <c r="K40" s="1352">
        <v>693.08249533408002</v>
      </c>
      <c r="L40" s="1352">
        <v>721.1525834279231</v>
      </c>
      <c r="M40" s="1352">
        <v>706.86799732083114</v>
      </c>
      <c r="N40" s="1352">
        <v>614.43118737131101</v>
      </c>
      <c r="O40" s="1352">
        <v>754.43099370618609</v>
      </c>
      <c r="P40" s="1352">
        <v>813.38095212454596</v>
      </c>
      <c r="Q40" s="1352">
        <v>682.7144035608311</v>
      </c>
      <c r="R40" s="1352">
        <v>654.06479498628403</v>
      </c>
      <c r="S40" s="1352">
        <v>717.33548350097112</v>
      </c>
      <c r="T40" s="1352">
        <v>787.15220077497099</v>
      </c>
      <c r="U40" s="1352">
        <v>646.50079944706806</v>
      </c>
      <c r="V40" s="1352">
        <v>622.96490786676111</v>
      </c>
      <c r="W40" s="1352">
        <v>647.76641549844203</v>
      </c>
      <c r="X40" s="237"/>
      <c r="Y40" s="1367"/>
      <c r="AC40" s="1368"/>
      <c r="AD40" s="1368"/>
      <c r="AE40" s="1368"/>
      <c r="AF40" s="1368"/>
      <c r="AG40" s="1368"/>
      <c r="AH40" s="1368"/>
      <c r="AI40" s="1368"/>
      <c r="AJ40" s="1368"/>
      <c r="AK40" s="1368"/>
      <c r="AL40" s="1368"/>
      <c r="AM40" s="1368"/>
      <c r="AN40" s="1368"/>
      <c r="AO40" s="1368"/>
      <c r="AP40" s="1368"/>
      <c r="AQ40" s="1368"/>
      <c r="AR40" s="1368"/>
      <c r="AS40" s="1368"/>
      <c r="AT40" s="1368"/>
      <c r="AU40" s="1356"/>
      <c r="AV40" s="1356"/>
      <c r="AW40" s="1356"/>
      <c r="AX40" s="1356"/>
      <c r="AY40" s="1356"/>
      <c r="AZ40" s="1356"/>
      <c r="BA40" s="1356"/>
      <c r="BB40" s="1356"/>
      <c r="BC40" s="1356"/>
      <c r="BD40" s="1356"/>
      <c r="BE40" s="1356"/>
      <c r="BF40" s="1356"/>
      <c r="BG40" s="1356"/>
      <c r="BH40" s="1356"/>
      <c r="BI40" s="1356"/>
      <c r="BJ40" s="1356"/>
      <c r="BK40" s="1356"/>
      <c r="BL40" s="1356"/>
      <c r="BM40" s="1356"/>
    </row>
    <row r="41" spans="1:65" s="1101" customFormat="1" ht="19.5" customHeight="1" x14ac:dyDescent="0.25">
      <c r="A41" s="1100"/>
      <c r="B41" s="1364"/>
      <c r="C41" s="1365">
        <v>71</v>
      </c>
      <c r="D41" s="1102" t="s">
        <v>634</v>
      </c>
      <c r="E41" s="1102"/>
      <c r="F41" s="1366">
        <v>646.61397976043008</v>
      </c>
      <c r="G41" s="1366">
        <v>603.67385852090001</v>
      </c>
      <c r="H41" s="1366">
        <v>620.59311293713006</v>
      </c>
      <c r="I41" s="1366">
        <v>587.66627677100507</v>
      </c>
      <c r="J41" s="1366">
        <v>598.29460413080903</v>
      </c>
      <c r="K41" s="1366">
        <v>636.10877492877501</v>
      </c>
      <c r="L41" s="1366">
        <v>647.03798843930599</v>
      </c>
      <c r="M41" s="1366">
        <v>657.59583648230807</v>
      </c>
      <c r="N41" s="1366">
        <v>574.32845898004393</v>
      </c>
      <c r="O41" s="1366">
        <v>687.56350099403596</v>
      </c>
      <c r="P41" s="1366">
        <v>718.31986594929799</v>
      </c>
      <c r="Q41" s="1366">
        <v>658.21400473933602</v>
      </c>
      <c r="R41" s="1366">
        <v>646.94816238514909</v>
      </c>
      <c r="S41" s="1366">
        <v>690.20254729729697</v>
      </c>
      <c r="T41" s="1366">
        <v>685.06455005324801</v>
      </c>
      <c r="U41" s="1366">
        <v>640.95943637621008</v>
      </c>
      <c r="V41" s="1366">
        <v>589.815704347826</v>
      </c>
      <c r="W41" s="1366">
        <v>633.18900260756209</v>
      </c>
      <c r="X41" s="237"/>
      <c r="Y41" s="1367"/>
      <c r="AC41" s="1368"/>
      <c r="AD41" s="1368"/>
      <c r="AE41" s="1368"/>
      <c r="AF41" s="1368"/>
      <c r="AG41" s="1368"/>
      <c r="AH41" s="1368"/>
      <c r="AI41" s="1368"/>
      <c r="AJ41" s="1368"/>
      <c r="AK41" s="1368"/>
      <c r="AL41" s="1368"/>
      <c r="AM41" s="1368"/>
      <c r="AN41" s="1368"/>
      <c r="AO41" s="1368"/>
      <c r="AP41" s="1368"/>
      <c r="AQ41" s="1368"/>
      <c r="AR41" s="1368"/>
      <c r="AS41" s="1368"/>
      <c r="AT41" s="1368"/>
      <c r="AU41" s="1356"/>
      <c r="AV41" s="1356"/>
      <c r="AW41" s="1356"/>
      <c r="AX41" s="1356"/>
      <c r="AY41" s="1356"/>
      <c r="AZ41" s="1356"/>
      <c r="BA41" s="1356"/>
      <c r="BB41" s="1356"/>
      <c r="BC41" s="1356"/>
      <c r="BD41" s="1356"/>
      <c r="BE41" s="1356"/>
      <c r="BF41" s="1356"/>
      <c r="BG41" s="1356"/>
      <c r="BH41" s="1356"/>
      <c r="BI41" s="1356"/>
      <c r="BJ41" s="1356"/>
      <c r="BK41" s="1356"/>
      <c r="BL41" s="1356"/>
      <c r="BM41" s="1356"/>
    </row>
    <row r="42" spans="1:65" s="1101" customFormat="1" ht="19.5" customHeight="1" x14ac:dyDescent="0.25">
      <c r="A42" s="1100"/>
      <c r="B42" s="1364"/>
      <c r="C42" s="1365">
        <v>72</v>
      </c>
      <c r="D42" s="1102" t="s">
        <v>635</v>
      </c>
      <c r="E42" s="1102"/>
      <c r="F42" s="1366">
        <v>781.20635602396612</v>
      </c>
      <c r="G42" s="1366">
        <v>795.48063263041115</v>
      </c>
      <c r="H42" s="1366">
        <v>700.81028727347598</v>
      </c>
      <c r="I42" s="1366">
        <v>642.08921538461504</v>
      </c>
      <c r="J42" s="1366">
        <v>696.07676858513207</v>
      </c>
      <c r="K42" s="1366">
        <v>793.59937710437714</v>
      </c>
      <c r="L42" s="1366">
        <v>805.52289868667913</v>
      </c>
      <c r="M42" s="1366">
        <v>744.279368556701</v>
      </c>
      <c r="N42" s="1366">
        <v>633.67801813471499</v>
      </c>
      <c r="O42" s="1366">
        <v>866.43897800605794</v>
      </c>
      <c r="P42" s="1366">
        <v>917.57905814373407</v>
      </c>
      <c r="Q42" s="1366">
        <v>695.10023376623406</v>
      </c>
      <c r="R42" s="1366">
        <v>727.1423347534211</v>
      </c>
      <c r="S42" s="1366">
        <v>776.23990522688098</v>
      </c>
      <c r="T42" s="1366">
        <v>869.99793958791804</v>
      </c>
      <c r="U42" s="1366">
        <v>719.74238528317505</v>
      </c>
      <c r="V42" s="1366">
        <v>648.21476902173902</v>
      </c>
      <c r="W42" s="1366">
        <v>721.1226879699251</v>
      </c>
      <c r="X42" s="237"/>
      <c r="Y42" s="1367"/>
      <c r="AC42" s="1368"/>
      <c r="AD42" s="1368"/>
      <c r="AE42" s="1368"/>
      <c r="AF42" s="1368"/>
      <c r="AG42" s="1368"/>
      <c r="AH42" s="1368"/>
      <c r="AI42" s="1368"/>
      <c r="AJ42" s="1368"/>
      <c r="AK42" s="1368"/>
      <c r="AL42" s="1368"/>
      <c r="AM42" s="1368"/>
      <c r="AN42" s="1368"/>
      <c r="AO42" s="1368"/>
      <c r="AP42" s="1368"/>
      <c r="AQ42" s="1368"/>
      <c r="AR42" s="1368"/>
      <c r="AS42" s="1368"/>
      <c r="AT42" s="1368"/>
      <c r="AU42" s="1356"/>
      <c r="AV42" s="1356"/>
      <c r="AW42" s="1356"/>
      <c r="AX42" s="1356"/>
      <c r="AY42" s="1356"/>
      <c r="AZ42" s="1356"/>
      <c r="BA42" s="1356"/>
      <c r="BB42" s="1356"/>
      <c r="BC42" s="1356"/>
      <c r="BD42" s="1356"/>
      <c r="BE42" s="1356"/>
      <c r="BF42" s="1356"/>
      <c r="BG42" s="1356"/>
      <c r="BH42" s="1356"/>
      <c r="BI42" s="1356"/>
      <c r="BJ42" s="1356"/>
      <c r="BK42" s="1356"/>
      <c r="BL42" s="1356"/>
      <c r="BM42" s="1356"/>
    </row>
    <row r="43" spans="1:65" s="1101" customFormat="1" ht="9" customHeight="1" x14ac:dyDescent="0.25">
      <c r="A43" s="1100"/>
      <c r="B43" s="1364"/>
      <c r="C43" s="1365">
        <v>73</v>
      </c>
      <c r="D43" s="1102" t="s">
        <v>636</v>
      </c>
      <c r="E43" s="1102"/>
      <c r="F43" s="1366">
        <v>645.24337786259503</v>
      </c>
      <c r="G43" s="1366">
        <v>668.53733333333309</v>
      </c>
      <c r="H43" s="1366">
        <v>621.97507421875002</v>
      </c>
      <c r="I43" s="1366">
        <v>623.45624999999995</v>
      </c>
      <c r="J43" s="1366">
        <v>643.3435922330101</v>
      </c>
      <c r="K43" s="1366">
        <v>613.80411764705912</v>
      </c>
      <c r="L43" s="1366">
        <v>735.99056338028197</v>
      </c>
      <c r="M43" s="1366">
        <v>745.24668750000001</v>
      </c>
      <c r="N43" s="1366">
        <v>558.96887096774196</v>
      </c>
      <c r="O43" s="1366">
        <v>622.12625621203802</v>
      </c>
      <c r="P43" s="1366">
        <v>846.58297635605004</v>
      </c>
      <c r="Q43" s="1366">
        <v>733.35682926829304</v>
      </c>
      <c r="R43" s="1366">
        <v>675.70914348664303</v>
      </c>
      <c r="S43" s="1366">
        <v>723.70971354166704</v>
      </c>
      <c r="T43" s="1366">
        <v>838.29230569948209</v>
      </c>
      <c r="U43" s="1366">
        <v>553.51591760299596</v>
      </c>
      <c r="V43" s="1366">
        <v>612.83244444444404</v>
      </c>
      <c r="W43" s="1366">
        <v>583.64563025210111</v>
      </c>
      <c r="X43" s="237"/>
      <c r="Y43" s="1367"/>
      <c r="AC43" s="1368"/>
      <c r="AD43" s="1368"/>
      <c r="AE43" s="1368"/>
      <c r="AF43" s="1368"/>
      <c r="AG43" s="1368"/>
      <c r="AH43" s="1368"/>
      <c r="AI43" s="1368"/>
      <c r="AJ43" s="1368"/>
      <c r="AK43" s="1368"/>
      <c r="AL43" s="1368"/>
      <c r="AM43" s="1368"/>
      <c r="AN43" s="1368"/>
      <c r="AO43" s="1368"/>
      <c r="AP43" s="1368"/>
      <c r="AQ43" s="1368"/>
      <c r="AR43" s="1368"/>
      <c r="AS43" s="1368"/>
      <c r="AT43" s="1368"/>
      <c r="AU43" s="1356"/>
      <c r="AV43" s="1356"/>
      <c r="AW43" s="1356"/>
      <c r="AX43" s="1356"/>
      <c r="AY43" s="1356"/>
      <c r="AZ43" s="1356"/>
      <c r="BA43" s="1356"/>
      <c r="BB43" s="1356"/>
      <c r="BC43" s="1356"/>
      <c r="BD43" s="1356"/>
      <c r="BE43" s="1356"/>
      <c r="BF43" s="1356"/>
      <c r="BG43" s="1356"/>
      <c r="BH43" s="1356"/>
      <c r="BI43" s="1356"/>
      <c r="BJ43" s="1356"/>
      <c r="BK43" s="1356"/>
      <c r="BL43" s="1356"/>
      <c r="BM43" s="1356"/>
    </row>
    <row r="44" spans="1:65" s="1101" customFormat="1" ht="9.75" customHeight="1" x14ac:dyDescent="0.25">
      <c r="A44" s="1100"/>
      <c r="B44" s="1364"/>
      <c r="C44" s="1365">
        <v>74</v>
      </c>
      <c r="D44" s="1102" t="s">
        <v>637</v>
      </c>
      <c r="E44" s="1102"/>
      <c r="F44" s="1366">
        <v>852.15795287187007</v>
      </c>
      <c r="G44" s="1366">
        <v>786.50585812357008</v>
      </c>
      <c r="H44" s="1366">
        <v>758.07651292246499</v>
      </c>
      <c r="I44" s="1366">
        <v>827.84946745562104</v>
      </c>
      <c r="J44" s="1366">
        <v>792.43514970059903</v>
      </c>
      <c r="K44" s="1366">
        <v>807.81543695797211</v>
      </c>
      <c r="L44" s="1366">
        <v>736.54585029069801</v>
      </c>
      <c r="M44" s="1366">
        <v>841.49024432809813</v>
      </c>
      <c r="N44" s="1366">
        <v>813.66391304347803</v>
      </c>
      <c r="O44" s="1366">
        <v>869.74060167555206</v>
      </c>
      <c r="P44" s="1366">
        <v>912.72720982142903</v>
      </c>
      <c r="Q44" s="1366">
        <v>970.88894117647101</v>
      </c>
      <c r="R44" s="1366">
        <v>839.96782961811004</v>
      </c>
      <c r="S44" s="1366">
        <v>851.57462460063903</v>
      </c>
      <c r="T44" s="1366">
        <v>924.5531684210531</v>
      </c>
      <c r="U44" s="1366">
        <v>723.88853314527501</v>
      </c>
      <c r="V44" s="1366">
        <v>779.43681632653113</v>
      </c>
      <c r="W44" s="1366">
        <v>667.45217180883208</v>
      </c>
      <c r="X44" s="237"/>
      <c r="Y44" s="1367"/>
      <c r="AC44" s="1368"/>
      <c r="AD44" s="1368"/>
      <c r="AE44" s="1368"/>
      <c r="AF44" s="1368"/>
      <c r="AG44" s="1368"/>
      <c r="AH44" s="1368"/>
      <c r="AI44" s="1368"/>
      <c r="AJ44" s="1368"/>
      <c r="AK44" s="1368"/>
      <c r="AL44" s="1368"/>
      <c r="AM44" s="1368"/>
      <c r="AN44" s="1368"/>
      <c r="AO44" s="1368"/>
      <c r="AP44" s="1368"/>
      <c r="AQ44" s="1368"/>
      <c r="AR44" s="1368"/>
      <c r="AS44" s="1368"/>
      <c r="AT44" s="1368"/>
      <c r="AU44" s="1356"/>
      <c r="AV44" s="1356"/>
      <c r="AW44" s="1356"/>
      <c r="AX44" s="1356"/>
      <c r="AY44" s="1356"/>
      <c r="AZ44" s="1356"/>
      <c r="BA44" s="1356"/>
      <c r="BB44" s="1356"/>
      <c r="BC44" s="1356"/>
      <c r="BD44" s="1356"/>
      <c r="BE44" s="1356"/>
      <c r="BF44" s="1356"/>
      <c r="BG44" s="1356"/>
      <c r="BH44" s="1356"/>
      <c r="BI44" s="1356"/>
      <c r="BJ44" s="1356"/>
      <c r="BK44" s="1356"/>
      <c r="BL44" s="1356"/>
      <c r="BM44" s="1356"/>
    </row>
    <row r="45" spans="1:65" s="1101" customFormat="1" ht="19.5" customHeight="1" x14ac:dyDescent="0.25">
      <c r="A45" s="1100"/>
      <c r="B45" s="1364"/>
      <c r="C45" s="1365">
        <v>75</v>
      </c>
      <c r="D45" s="1102" t="s">
        <v>638</v>
      </c>
      <c r="E45" s="1102"/>
      <c r="F45" s="1366">
        <v>647.95413937337207</v>
      </c>
      <c r="G45" s="1366">
        <v>615.91531531531496</v>
      </c>
      <c r="H45" s="1366">
        <v>575.15249248718408</v>
      </c>
      <c r="I45" s="1366">
        <v>561.74110187110205</v>
      </c>
      <c r="J45" s="1366">
        <v>575.96906196213411</v>
      </c>
      <c r="K45" s="1366">
        <v>601.64132220795898</v>
      </c>
      <c r="L45" s="1366">
        <v>669.77417364016696</v>
      </c>
      <c r="M45" s="1366">
        <v>662.61748231132106</v>
      </c>
      <c r="N45" s="1366">
        <v>586.69809729729695</v>
      </c>
      <c r="O45" s="1366">
        <v>642.22583772392011</v>
      </c>
      <c r="P45" s="1366">
        <v>685.60894929191409</v>
      </c>
      <c r="Q45" s="1366">
        <v>614.50542728635708</v>
      </c>
      <c r="R45" s="1366">
        <v>575.41042247402493</v>
      </c>
      <c r="S45" s="1366">
        <v>626.63928746928707</v>
      </c>
      <c r="T45" s="1366">
        <v>679.550628670121</v>
      </c>
      <c r="U45" s="1366">
        <v>568.28747061589104</v>
      </c>
      <c r="V45" s="1366">
        <v>594.57176470588206</v>
      </c>
      <c r="W45" s="1366">
        <v>584.60397790055208</v>
      </c>
      <c r="X45" s="237"/>
      <c r="Y45" s="1367"/>
      <c r="AC45" s="1368"/>
      <c r="AD45" s="1368"/>
      <c r="AE45" s="1368"/>
      <c r="AF45" s="1368"/>
      <c r="AG45" s="1368"/>
      <c r="AH45" s="1368"/>
      <c r="AI45" s="1368"/>
      <c r="AJ45" s="1368"/>
      <c r="AK45" s="1368"/>
      <c r="AL45" s="1368"/>
      <c r="AM45" s="1368"/>
      <c r="AN45" s="1368"/>
      <c r="AO45" s="1368"/>
      <c r="AP45" s="1368"/>
      <c r="AQ45" s="1368"/>
      <c r="AR45" s="1368"/>
      <c r="AS45" s="1368"/>
      <c r="AT45" s="1368"/>
      <c r="AU45" s="1356"/>
      <c r="AV45" s="1356"/>
      <c r="AW45" s="1356"/>
      <c r="AX45" s="1356"/>
      <c r="AY45" s="1356"/>
      <c r="AZ45" s="1356"/>
      <c r="BA45" s="1356"/>
      <c r="BB45" s="1356"/>
      <c r="BC45" s="1356"/>
      <c r="BD45" s="1356"/>
      <c r="BE45" s="1356"/>
      <c r="BF45" s="1356"/>
      <c r="BG45" s="1356"/>
      <c r="BH45" s="1356"/>
      <c r="BI45" s="1356"/>
      <c r="BJ45" s="1356"/>
      <c r="BK45" s="1356"/>
      <c r="BL45" s="1356"/>
      <c r="BM45" s="1356"/>
    </row>
    <row r="46" spans="1:65" s="1101" customFormat="1" ht="10.5" customHeight="1" x14ac:dyDescent="0.25">
      <c r="A46" s="1100"/>
      <c r="B46" s="1364"/>
      <c r="C46" s="1359">
        <v>8</v>
      </c>
      <c r="D46" s="1103" t="s">
        <v>639</v>
      </c>
      <c r="E46" s="1103"/>
      <c r="F46" s="1352">
        <v>651.01255504280107</v>
      </c>
      <c r="G46" s="1352">
        <v>759.04865076661008</v>
      </c>
      <c r="H46" s="1352">
        <v>587.42978642596404</v>
      </c>
      <c r="I46" s="1352">
        <v>613.37170753064811</v>
      </c>
      <c r="J46" s="1352">
        <v>608.64243189202705</v>
      </c>
      <c r="K46" s="1352">
        <v>659.93776424179111</v>
      </c>
      <c r="L46" s="1352">
        <v>693.20290648040407</v>
      </c>
      <c r="M46" s="1352">
        <v>674.13964308613015</v>
      </c>
      <c r="N46" s="1352">
        <v>624.06629926305698</v>
      </c>
      <c r="O46" s="1352">
        <v>695.68725053787409</v>
      </c>
      <c r="P46" s="1352">
        <v>714.69431945665701</v>
      </c>
      <c r="Q46" s="1352">
        <v>683.05470288624804</v>
      </c>
      <c r="R46" s="1352">
        <v>617.47246450124203</v>
      </c>
      <c r="S46" s="1352">
        <v>699.61244655581902</v>
      </c>
      <c r="T46" s="1352">
        <v>888.83149215473009</v>
      </c>
      <c r="U46" s="1352">
        <v>629.49603744862202</v>
      </c>
      <c r="V46" s="1352">
        <v>609.64350021034898</v>
      </c>
      <c r="W46" s="1352">
        <v>608.51172027290397</v>
      </c>
      <c r="X46" s="237"/>
      <c r="Y46" s="1367"/>
      <c r="AC46" s="1368"/>
      <c r="AD46" s="1368"/>
      <c r="AE46" s="1368"/>
      <c r="AF46" s="1368"/>
      <c r="AG46" s="1368"/>
      <c r="AH46" s="1368"/>
      <c r="AI46" s="1368"/>
      <c r="AJ46" s="1368"/>
      <c r="AK46" s="1368"/>
      <c r="AL46" s="1368"/>
      <c r="AM46" s="1368"/>
      <c r="AN46" s="1368"/>
      <c r="AO46" s="1368"/>
      <c r="AP46" s="1368"/>
      <c r="AQ46" s="1368"/>
      <c r="AR46" s="1368"/>
      <c r="AS46" s="1368"/>
      <c r="AT46" s="1368"/>
      <c r="AU46" s="1356"/>
      <c r="AV46" s="1356"/>
      <c r="AW46" s="1356"/>
      <c r="AX46" s="1356"/>
      <c r="AY46" s="1356"/>
      <c r="AZ46" s="1356"/>
      <c r="BA46" s="1356"/>
      <c r="BB46" s="1356"/>
      <c r="BC46" s="1356"/>
      <c r="BD46" s="1356"/>
      <c r="BE46" s="1356"/>
      <c r="BF46" s="1356"/>
      <c r="BG46" s="1356"/>
      <c r="BH46" s="1356"/>
      <c r="BI46" s="1356"/>
      <c r="BJ46" s="1356"/>
      <c r="BK46" s="1356"/>
      <c r="BL46" s="1356"/>
      <c r="BM46" s="1356"/>
    </row>
    <row r="47" spans="1:65" s="1101" customFormat="1" ht="9.75" customHeight="1" x14ac:dyDescent="0.25">
      <c r="A47" s="1100"/>
      <c r="B47" s="1364"/>
      <c r="C47" s="1365">
        <v>81</v>
      </c>
      <c r="D47" s="1102" t="s">
        <v>640</v>
      </c>
      <c r="E47" s="1102"/>
      <c r="F47" s="1366">
        <v>629.80680995475109</v>
      </c>
      <c r="G47" s="1366">
        <v>909.8195589743591</v>
      </c>
      <c r="H47" s="1366">
        <v>562.83657293554199</v>
      </c>
      <c r="I47" s="1366">
        <v>590.14418478260905</v>
      </c>
      <c r="J47" s="1366">
        <v>585.87922003284109</v>
      </c>
      <c r="K47" s="1366">
        <v>676.86543712260402</v>
      </c>
      <c r="L47" s="1366">
        <v>673.660785791173</v>
      </c>
      <c r="M47" s="1366">
        <v>705.35093155893503</v>
      </c>
      <c r="N47" s="1366">
        <v>588.48528596187214</v>
      </c>
      <c r="O47" s="1366">
        <v>693.27662477558306</v>
      </c>
      <c r="P47" s="1366">
        <v>782.03343737548107</v>
      </c>
      <c r="Q47" s="1366">
        <v>698.78972860125305</v>
      </c>
      <c r="R47" s="1366">
        <v>592.10968819005598</v>
      </c>
      <c r="S47" s="1366">
        <v>688.42570461900607</v>
      </c>
      <c r="T47" s="1366">
        <v>927.30573267037096</v>
      </c>
      <c r="U47" s="1366">
        <v>602.58251211862</v>
      </c>
      <c r="V47" s="1366">
        <v>565.01220520673803</v>
      </c>
      <c r="W47" s="1366">
        <v>576.86513266239695</v>
      </c>
      <c r="X47" s="237"/>
      <c r="Y47" s="1367"/>
      <c r="AC47" s="1368"/>
      <c r="AD47" s="1368"/>
      <c r="AE47" s="1368"/>
      <c r="AF47" s="1368"/>
      <c r="AG47" s="1368"/>
      <c r="AH47" s="1368"/>
      <c r="AI47" s="1368"/>
      <c r="AJ47" s="1368"/>
      <c r="AK47" s="1368"/>
      <c r="AL47" s="1368"/>
      <c r="AM47" s="1368"/>
      <c r="AN47" s="1368"/>
      <c r="AO47" s="1368"/>
      <c r="AP47" s="1368"/>
      <c r="AQ47" s="1368"/>
      <c r="AR47" s="1368"/>
      <c r="AS47" s="1368"/>
      <c r="AT47" s="1368"/>
      <c r="AU47" s="1356"/>
      <c r="AV47" s="1356"/>
      <c r="AW47" s="1356"/>
      <c r="AX47" s="1356"/>
      <c r="AY47" s="1356"/>
      <c r="AZ47" s="1356"/>
      <c r="BA47" s="1356"/>
      <c r="BB47" s="1356"/>
      <c r="BC47" s="1356"/>
      <c r="BD47" s="1356"/>
      <c r="BE47" s="1356"/>
      <c r="BF47" s="1356"/>
      <c r="BG47" s="1356"/>
      <c r="BH47" s="1356"/>
      <c r="BI47" s="1356"/>
      <c r="BJ47" s="1356"/>
      <c r="BK47" s="1356"/>
      <c r="BL47" s="1356"/>
      <c r="BM47" s="1356"/>
    </row>
    <row r="48" spans="1:65" s="1101" customFormat="1" ht="9.75" customHeight="1" x14ac:dyDescent="0.25">
      <c r="A48" s="1100"/>
      <c r="B48" s="1364"/>
      <c r="C48" s="1365">
        <v>82</v>
      </c>
      <c r="D48" s="1102" t="s">
        <v>641</v>
      </c>
      <c r="E48" s="1102"/>
      <c r="F48" s="1366">
        <v>686.19835941204406</v>
      </c>
      <c r="G48" s="1366">
        <v>802.62866666666707</v>
      </c>
      <c r="H48" s="1366">
        <v>692.30739782527212</v>
      </c>
      <c r="I48" s="1366">
        <v>629.84281250000004</v>
      </c>
      <c r="J48" s="1366">
        <v>591.24017241379295</v>
      </c>
      <c r="K48" s="1366">
        <v>606.37228187919504</v>
      </c>
      <c r="L48" s="1366">
        <v>694.0622379603401</v>
      </c>
      <c r="M48" s="1366">
        <v>695.42030651340997</v>
      </c>
      <c r="N48" s="1366">
        <v>733.12574712643709</v>
      </c>
      <c r="O48" s="1366">
        <v>638.42879518072311</v>
      </c>
      <c r="P48" s="1366">
        <v>741.10797388563708</v>
      </c>
      <c r="Q48" s="1366">
        <v>662.222068965517</v>
      </c>
      <c r="R48" s="1366">
        <v>629.07817151608003</v>
      </c>
      <c r="S48" s="1366">
        <v>706.59746951219495</v>
      </c>
      <c r="T48" s="1366">
        <v>1083.2226650628199</v>
      </c>
      <c r="U48" s="1366">
        <v>637.33861262665607</v>
      </c>
      <c r="V48" s="1366">
        <v>643.25747081712109</v>
      </c>
      <c r="W48" s="1366">
        <v>658.72861865407299</v>
      </c>
      <c r="X48" s="237"/>
      <c r="Y48" s="1367"/>
      <c r="AC48" s="1368"/>
      <c r="AD48" s="1368"/>
      <c r="AE48" s="1368"/>
      <c r="AF48" s="1368"/>
      <c r="AG48" s="1368"/>
      <c r="AH48" s="1368"/>
      <c r="AI48" s="1368"/>
      <c r="AJ48" s="1368"/>
      <c r="AK48" s="1368"/>
      <c r="AL48" s="1368"/>
      <c r="AM48" s="1368"/>
      <c r="AN48" s="1368"/>
      <c r="AO48" s="1368"/>
      <c r="AP48" s="1368"/>
      <c r="AQ48" s="1368"/>
      <c r="AR48" s="1368"/>
      <c r="AS48" s="1368"/>
      <c r="AT48" s="1368"/>
      <c r="AU48" s="1356"/>
      <c r="AV48" s="1356"/>
      <c r="AW48" s="1356"/>
      <c r="AX48" s="1356"/>
      <c r="AY48" s="1356"/>
      <c r="AZ48" s="1356"/>
      <c r="BA48" s="1356"/>
      <c r="BB48" s="1356"/>
      <c r="BC48" s="1356"/>
      <c r="BD48" s="1356"/>
      <c r="BE48" s="1356"/>
      <c r="BF48" s="1356"/>
      <c r="BG48" s="1356"/>
      <c r="BH48" s="1356"/>
      <c r="BI48" s="1356"/>
      <c r="BJ48" s="1356"/>
      <c r="BK48" s="1356"/>
      <c r="BL48" s="1356"/>
      <c r="BM48" s="1356"/>
    </row>
    <row r="49" spans="1:65" s="1101" customFormat="1" ht="9.75" customHeight="1" x14ac:dyDescent="0.25">
      <c r="A49" s="1100"/>
      <c r="B49" s="1364"/>
      <c r="C49" s="1365">
        <v>83</v>
      </c>
      <c r="D49" s="1102" t="s">
        <v>642</v>
      </c>
      <c r="E49" s="1102"/>
      <c r="F49" s="1366">
        <v>679.19076902210804</v>
      </c>
      <c r="G49" s="1366">
        <v>674.22067403314895</v>
      </c>
      <c r="H49" s="1366">
        <v>656.27314031818798</v>
      </c>
      <c r="I49" s="1366">
        <v>615.42494987468706</v>
      </c>
      <c r="J49" s="1366">
        <v>650.68353702372406</v>
      </c>
      <c r="K49" s="1366">
        <v>650.64742837497101</v>
      </c>
      <c r="L49" s="1366">
        <v>706.9876833976831</v>
      </c>
      <c r="M49" s="1366">
        <v>668.49437307297012</v>
      </c>
      <c r="N49" s="1366">
        <v>636.38316787507006</v>
      </c>
      <c r="O49" s="1366">
        <v>706.98355726872205</v>
      </c>
      <c r="P49" s="1366">
        <v>690.3449179975031</v>
      </c>
      <c r="Q49" s="1366">
        <v>664.50341025641001</v>
      </c>
      <c r="R49" s="1366">
        <v>657.90011067498904</v>
      </c>
      <c r="S49" s="1366">
        <v>706.59981821980807</v>
      </c>
      <c r="T49" s="1366">
        <v>738.54083654182693</v>
      </c>
      <c r="U49" s="1366">
        <v>676.89553681843711</v>
      </c>
      <c r="V49" s="1366">
        <v>623.62130879345602</v>
      </c>
      <c r="W49" s="1366">
        <v>623.51305487506102</v>
      </c>
      <c r="X49" s="237"/>
      <c r="Y49" s="1367"/>
      <c r="AC49" s="1368"/>
      <c r="AD49" s="1368"/>
      <c r="AE49" s="1368"/>
      <c r="AF49" s="1368"/>
      <c r="AG49" s="1368"/>
      <c r="AH49" s="1368"/>
      <c r="AI49" s="1368"/>
      <c r="AJ49" s="1368"/>
      <c r="AK49" s="1368"/>
      <c r="AL49" s="1368"/>
      <c r="AM49" s="1368"/>
      <c r="AN49" s="1368"/>
      <c r="AO49" s="1368"/>
      <c r="AP49" s="1368"/>
      <c r="AQ49" s="1368"/>
      <c r="AR49" s="1368"/>
      <c r="AS49" s="1368"/>
      <c r="AT49" s="1368"/>
      <c r="AU49" s="1356"/>
      <c r="AV49" s="1356"/>
      <c r="AW49" s="1356"/>
      <c r="AX49" s="1356"/>
      <c r="AY49" s="1356"/>
      <c r="AZ49" s="1356"/>
      <c r="BA49" s="1356"/>
      <c r="BB49" s="1356"/>
      <c r="BC49" s="1356"/>
      <c r="BD49" s="1356"/>
      <c r="BE49" s="1356"/>
      <c r="BF49" s="1356"/>
      <c r="BG49" s="1356"/>
      <c r="BH49" s="1356"/>
      <c r="BI49" s="1356"/>
      <c r="BJ49" s="1356"/>
      <c r="BK49" s="1356"/>
      <c r="BL49" s="1356"/>
      <c r="BM49" s="1356"/>
    </row>
    <row r="50" spans="1:65" s="1101" customFormat="1" ht="10.5" customHeight="1" x14ac:dyDescent="0.25">
      <c r="A50" s="1100"/>
      <c r="B50" s="1364"/>
      <c r="C50" s="1359">
        <v>9</v>
      </c>
      <c r="D50" s="1103" t="s">
        <v>643</v>
      </c>
      <c r="E50" s="1103"/>
      <c r="F50" s="1352">
        <v>581.111958413926</v>
      </c>
      <c r="G50" s="1352">
        <v>568.09438898450901</v>
      </c>
      <c r="H50" s="1352">
        <v>560.77797402883209</v>
      </c>
      <c r="I50" s="1352">
        <v>543.25384341637005</v>
      </c>
      <c r="J50" s="1352">
        <v>555.07970588235298</v>
      </c>
      <c r="K50" s="1352">
        <v>563.65926137052804</v>
      </c>
      <c r="L50" s="1352">
        <v>575.38304024191712</v>
      </c>
      <c r="M50" s="1352">
        <v>601.23184223633405</v>
      </c>
      <c r="N50" s="1352">
        <v>544.62145400593499</v>
      </c>
      <c r="O50" s="1352">
        <v>572.10507442489904</v>
      </c>
      <c r="P50" s="1352">
        <v>613.313033920865</v>
      </c>
      <c r="Q50" s="1352">
        <v>574.08613938053099</v>
      </c>
      <c r="R50" s="1352">
        <v>576.76827034681901</v>
      </c>
      <c r="S50" s="1352">
        <v>579.07921292281003</v>
      </c>
      <c r="T50" s="1352">
        <v>589.00752941176506</v>
      </c>
      <c r="U50" s="1352">
        <v>563.91349873310799</v>
      </c>
      <c r="V50" s="1352">
        <v>551.01877056277112</v>
      </c>
      <c r="W50" s="1352">
        <v>558.35430568752508</v>
      </c>
      <c r="X50" s="237"/>
      <c r="Y50" s="1367"/>
      <c r="AC50" s="1368"/>
      <c r="AD50" s="1368"/>
      <c r="AE50" s="1368"/>
      <c r="AF50" s="1368"/>
      <c r="AG50" s="1368"/>
      <c r="AH50" s="1368"/>
      <c r="AI50" s="1368"/>
      <c r="AJ50" s="1368"/>
      <c r="AK50" s="1368"/>
      <c r="AL50" s="1368"/>
      <c r="AM50" s="1368"/>
      <c r="AN50" s="1368"/>
      <c r="AO50" s="1368"/>
      <c r="AP50" s="1368"/>
      <c r="AQ50" s="1368"/>
      <c r="AR50" s="1368"/>
      <c r="AS50" s="1368"/>
      <c r="AT50" s="1368"/>
      <c r="AU50" s="1356"/>
      <c r="AV50" s="1356"/>
      <c r="AW50" s="1356"/>
      <c r="AX50" s="1356"/>
      <c r="AY50" s="1356"/>
      <c r="AZ50" s="1356"/>
      <c r="BA50" s="1356"/>
      <c r="BB50" s="1356"/>
      <c r="BC50" s="1356"/>
      <c r="BD50" s="1356"/>
      <c r="BE50" s="1356"/>
      <c r="BF50" s="1356"/>
      <c r="BG50" s="1356"/>
      <c r="BH50" s="1356"/>
      <c r="BI50" s="1356"/>
      <c r="BJ50" s="1356"/>
      <c r="BK50" s="1356"/>
      <c r="BL50" s="1356"/>
      <c r="BM50" s="1356"/>
    </row>
    <row r="51" spans="1:65" s="1101" customFormat="1" ht="9.75" customHeight="1" x14ac:dyDescent="0.25">
      <c r="A51" s="1100"/>
      <c r="B51" s="1364"/>
      <c r="C51" s="1365">
        <v>91</v>
      </c>
      <c r="D51" s="1102" t="s">
        <v>644</v>
      </c>
      <c r="E51" s="1102"/>
      <c r="F51" s="1366">
        <v>536.51169134583699</v>
      </c>
      <c r="G51" s="1366">
        <v>535.44325942350304</v>
      </c>
      <c r="H51" s="1366">
        <v>531.052994699647</v>
      </c>
      <c r="I51" s="1366">
        <v>523.86557077625605</v>
      </c>
      <c r="J51" s="1366">
        <v>527.83113179449003</v>
      </c>
      <c r="K51" s="1366">
        <v>525.73249821300897</v>
      </c>
      <c r="L51" s="1366">
        <v>530.63552358113498</v>
      </c>
      <c r="M51" s="1366">
        <v>584.49917891611005</v>
      </c>
      <c r="N51" s="1366">
        <v>529.6683526383531</v>
      </c>
      <c r="O51" s="1366">
        <v>532.67273745173702</v>
      </c>
      <c r="P51" s="1366">
        <v>544.19479228228806</v>
      </c>
      <c r="Q51" s="1366">
        <v>537.89422693266806</v>
      </c>
      <c r="R51" s="1366">
        <v>531.33792353968602</v>
      </c>
      <c r="S51" s="1366">
        <v>539.42257246376801</v>
      </c>
      <c r="T51" s="1366">
        <v>539.0410618622451</v>
      </c>
      <c r="U51" s="1366">
        <v>554.0034521788341</v>
      </c>
      <c r="V51" s="1366">
        <v>535.51101136363604</v>
      </c>
      <c r="W51" s="1366">
        <v>525.15560834299004</v>
      </c>
      <c r="X51" s="237"/>
      <c r="Y51" s="1367"/>
      <c r="AC51" s="1368"/>
      <c r="AD51" s="1368"/>
      <c r="AE51" s="1368"/>
      <c r="AF51" s="1368"/>
      <c r="AG51" s="1368"/>
      <c r="AH51" s="1368"/>
      <c r="AI51" s="1368"/>
      <c r="AJ51" s="1368"/>
      <c r="AK51" s="1368"/>
      <c r="AL51" s="1368"/>
      <c r="AM51" s="1368"/>
      <c r="AN51" s="1368"/>
      <c r="AO51" s="1368"/>
      <c r="AP51" s="1368"/>
      <c r="AQ51" s="1368"/>
      <c r="AR51" s="1368"/>
      <c r="AS51" s="1368"/>
      <c r="AT51" s="1368"/>
      <c r="AU51" s="1356"/>
      <c r="AV51" s="1356"/>
      <c r="AW51" s="1356"/>
      <c r="AX51" s="1356"/>
      <c r="AY51" s="1356"/>
      <c r="AZ51" s="1356"/>
      <c r="BA51" s="1356"/>
      <c r="BB51" s="1356"/>
      <c r="BC51" s="1356"/>
      <c r="BD51" s="1356"/>
      <c r="BE51" s="1356"/>
      <c r="BF51" s="1356"/>
      <c r="BG51" s="1356"/>
      <c r="BH51" s="1356"/>
      <c r="BI51" s="1356"/>
      <c r="BJ51" s="1356"/>
      <c r="BK51" s="1356"/>
      <c r="BL51" s="1356"/>
      <c r="BM51" s="1356"/>
    </row>
    <row r="52" spans="1:65" s="1101" customFormat="1" ht="19.5" customHeight="1" x14ac:dyDescent="0.25">
      <c r="A52" s="1100"/>
      <c r="B52" s="1364"/>
      <c r="C52" s="1365">
        <v>92</v>
      </c>
      <c r="D52" s="1102" t="s">
        <v>645</v>
      </c>
      <c r="E52" s="1102"/>
      <c r="F52" s="1366">
        <v>583.31960439560407</v>
      </c>
      <c r="G52" s="1366">
        <v>558.4129894276341</v>
      </c>
      <c r="H52" s="1366">
        <v>537.51539792387507</v>
      </c>
      <c r="I52" s="1366">
        <v>536.13899425287411</v>
      </c>
      <c r="J52" s="1366">
        <v>544.76586705202305</v>
      </c>
      <c r="K52" s="1366">
        <v>537.10096470588201</v>
      </c>
      <c r="L52" s="1366">
        <v>609.76199445983411</v>
      </c>
      <c r="M52" s="1366">
        <v>553.18866141732303</v>
      </c>
      <c r="N52" s="1366">
        <v>564.84114391143896</v>
      </c>
      <c r="O52" s="1366">
        <v>558.67861076345412</v>
      </c>
      <c r="P52" s="1366">
        <v>560.41187221396694</v>
      </c>
      <c r="Q52" s="1366">
        <v>596.82691554467601</v>
      </c>
      <c r="R52" s="1366">
        <v>564.47885780885804</v>
      </c>
      <c r="S52" s="1366">
        <v>582.45890879478793</v>
      </c>
      <c r="T52" s="1366">
        <v>597.11936435868301</v>
      </c>
      <c r="U52" s="1366">
        <v>587.97124497992013</v>
      </c>
      <c r="V52" s="1366">
        <v>549.048026315789</v>
      </c>
      <c r="W52" s="1366">
        <v>562.35199999999998</v>
      </c>
      <c r="X52" s="237"/>
      <c r="Y52" s="1367"/>
      <c r="AC52" s="1368"/>
      <c r="AD52" s="1368"/>
      <c r="AE52" s="1368"/>
      <c r="AF52" s="1368"/>
      <c r="AG52" s="1368"/>
      <c r="AH52" s="1368"/>
      <c r="AI52" s="1368"/>
      <c r="AJ52" s="1368"/>
      <c r="AK52" s="1368"/>
      <c r="AL52" s="1368"/>
      <c r="AM52" s="1368"/>
      <c r="AN52" s="1368"/>
      <c r="AO52" s="1368"/>
      <c r="AP52" s="1368"/>
      <c r="AQ52" s="1368"/>
      <c r="AR52" s="1368"/>
      <c r="AS52" s="1368"/>
      <c r="AT52" s="1368"/>
      <c r="AU52" s="1356"/>
      <c r="AV52" s="1356"/>
      <c r="AW52" s="1356"/>
      <c r="AX52" s="1356"/>
      <c r="AY52" s="1356"/>
      <c r="AZ52" s="1356"/>
      <c r="BA52" s="1356"/>
      <c r="BB52" s="1356"/>
      <c r="BC52" s="1356"/>
      <c r="BD52" s="1356"/>
      <c r="BE52" s="1356"/>
      <c r="BF52" s="1356"/>
      <c r="BG52" s="1356"/>
      <c r="BH52" s="1356"/>
      <c r="BI52" s="1356"/>
      <c r="BJ52" s="1356"/>
      <c r="BK52" s="1356"/>
      <c r="BL52" s="1356"/>
      <c r="BM52" s="1356"/>
    </row>
    <row r="53" spans="1:65" s="1101" customFormat="1" ht="19.5" customHeight="1" x14ac:dyDescent="0.25">
      <c r="A53" s="1100"/>
      <c r="B53" s="1364"/>
      <c r="C53" s="1365">
        <v>93</v>
      </c>
      <c r="D53" s="1102" t="s">
        <v>646</v>
      </c>
      <c r="E53" s="1102"/>
      <c r="F53" s="1366">
        <v>584.80476723419508</v>
      </c>
      <c r="G53" s="1366">
        <v>615.79349206349207</v>
      </c>
      <c r="H53" s="1366">
        <v>554.86890499425908</v>
      </c>
      <c r="I53" s="1366">
        <v>552.11565909090893</v>
      </c>
      <c r="J53" s="1366">
        <v>568.23736926790002</v>
      </c>
      <c r="K53" s="1366">
        <v>580.22127629063107</v>
      </c>
      <c r="L53" s="1366">
        <v>589.04575949367108</v>
      </c>
      <c r="M53" s="1366">
        <v>599.86288804071194</v>
      </c>
      <c r="N53" s="1366">
        <v>531.48470099667804</v>
      </c>
      <c r="O53" s="1366">
        <v>582.89145951267494</v>
      </c>
      <c r="P53" s="1366">
        <v>644.00752778360209</v>
      </c>
      <c r="Q53" s="1366">
        <v>572.77161445783099</v>
      </c>
      <c r="R53" s="1366">
        <v>584.01800584510511</v>
      </c>
      <c r="S53" s="1366">
        <v>592.22059558823503</v>
      </c>
      <c r="T53" s="1366">
        <v>610.50803822152909</v>
      </c>
      <c r="U53" s="1366">
        <v>574.09916267942606</v>
      </c>
      <c r="V53" s="1366">
        <v>557.87713896457808</v>
      </c>
      <c r="W53" s="1366">
        <v>563.827509761388</v>
      </c>
      <c r="X53" s="237"/>
      <c r="Y53" s="1367"/>
      <c r="AC53" s="1368"/>
      <c r="AD53" s="1368"/>
      <c r="AE53" s="1368"/>
      <c r="AF53" s="1368"/>
      <c r="AG53" s="1368"/>
      <c r="AH53" s="1368"/>
      <c r="AI53" s="1368"/>
      <c r="AJ53" s="1368"/>
      <c r="AK53" s="1368"/>
      <c r="AL53" s="1368"/>
      <c r="AM53" s="1368"/>
      <c r="AN53" s="1368"/>
      <c r="AO53" s="1368"/>
      <c r="AP53" s="1368"/>
      <c r="AQ53" s="1368"/>
      <c r="AR53" s="1368"/>
      <c r="AS53" s="1368"/>
      <c r="AT53" s="1368"/>
      <c r="AU53" s="1356"/>
      <c r="AV53" s="1356"/>
      <c r="AW53" s="1356"/>
      <c r="AX53" s="1356"/>
      <c r="AY53" s="1356"/>
      <c r="AZ53" s="1356"/>
      <c r="BA53" s="1356"/>
      <c r="BB53" s="1356"/>
      <c r="BC53" s="1356"/>
      <c r="BD53" s="1356"/>
      <c r="BE53" s="1356"/>
      <c r="BF53" s="1356"/>
      <c r="BG53" s="1356"/>
      <c r="BH53" s="1356"/>
      <c r="BI53" s="1356"/>
      <c r="BJ53" s="1356"/>
      <c r="BK53" s="1356"/>
      <c r="BL53" s="1356"/>
      <c r="BM53" s="1356"/>
    </row>
    <row r="54" spans="1:65" s="1101" customFormat="1" ht="9.75" customHeight="1" x14ac:dyDescent="0.25">
      <c r="A54" s="1100"/>
      <c r="B54" s="1364"/>
      <c r="C54" s="1365">
        <v>94</v>
      </c>
      <c r="D54" s="1102" t="s">
        <v>647</v>
      </c>
      <c r="E54" s="1102"/>
      <c r="F54" s="1366">
        <v>541.54781621621601</v>
      </c>
      <c r="G54" s="1366">
        <v>532.86498402555901</v>
      </c>
      <c r="H54" s="1366">
        <v>536.54858008658005</v>
      </c>
      <c r="I54" s="1366">
        <v>525.62893617021302</v>
      </c>
      <c r="J54" s="1366">
        <v>529.03810026385202</v>
      </c>
      <c r="K54" s="1366">
        <v>537.21173970783502</v>
      </c>
      <c r="L54" s="1366">
        <v>533.43324858757103</v>
      </c>
      <c r="M54" s="1366">
        <v>582.95645790554408</v>
      </c>
      <c r="N54" s="1366">
        <v>524.20068403908806</v>
      </c>
      <c r="O54" s="1366">
        <v>539.75430088495614</v>
      </c>
      <c r="P54" s="1366">
        <v>551.77951844136703</v>
      </c>
      <c r="Q54" s="1366">
        <v>539.55046391752614</v>
      </c>
      <c r="R54" s="1366">
        <v>536.77404620853099</v>
      </c>
      <c r="S54" s="1366">
        <v>544.53830729166702</v>
      </c>
      <c r="T54" s="1366">
        <v>535.56519480519501</v>
      </c>
      <c r="U54" s="1366">
        <v>526.60958333333303</v>
      </c>
      <c r="V54" s="1366">
        <v>530.05538720538698</v>
      </c>
      <c r="W54" s="1366">
        <v>529.49702564102608</v>
      </c>
      <c r="X54" s="237"/>
      <c r="Y54" s="1367"/>
      <c r="AC54" s="1368"/>
      <c r="AD54" s="1368"/>
      <c r="AE54" s="1368"/>
      <c r="AF54" s="1368"/>
      <c r="AG54" s="1368"/>
      <c r="AH54" s="1368"/>
      <c r="AI54" s="1368"/>
      <c r="AJ54" s="1368"/>
      <c r="AK54" s="1368"/>
      <c r="AL54" s="1368"/>
      <c r="AM54" s="1368"/>
      <c r="AN54" s="1368"/>
      <c r="AO54" s="1368"/>
      <c r="AP54" s="1368"/>
      <c r="AQ54" s="1368"/>
      <c r="AR54" s="1368"/>
      <c r="AS54" s="1368"/>
      <c r="AT54" s="1368"/>
      <c r="AU54" s="1356"/>
      <c r="AV54" s="1356"/>
      <c r="AW54" s="1356"/>
      <c r="AX54" s="1356"/>
      <c r="AY54" s="1356"/>
      <c r="AZ54" s="1356"/>
      <c r="BA54" s="1356"/>
      <c r="BB54" s="1356"/>
      <c r="BC54" s="1356"/>
      <c r="BD54" s="1356"/>
      <c r="BE54" s="1356"/>
      <c r="BF54" s="1356"/>
      <c r="BG54" s="1356"/>
      <c r="BH54" s="1356"/>
      <c r="BI54" s="1356"/>
      <c r="BJ54" s="1356"/>
      <c r="BK54" s="1356"/>
      <c r="BL54" s="1356"/>
      <c r="BM54" s="1356"/>
    </row>
    <row r="55" spans="1:65" s="1101" customFormat="1" ht="19.5" customHeight="1" x14ac:dyDescent="0.25">
      <c r="A55" s="1100"/>
      <c r="B55" s="1364"/>
      <c r="C55" s="1365">
        <v>95</v>
      </c>
      <c r="D55" s="1102" t="s">
        <v>648</v>
      </c>
      <c r="E55" s="1102"/>
      <c r="F55" s="1366">
        <v>803.63692307692304</v>
      </c>
      <c r="G55" s="1366">
        <v>705.68777777777814</v>
      </c>
      <c r="H55" s="1366">
        <v>680.1745535714291</v>
      </c>
      <c r="I55" s="1366">
        <v>615.95794117647097</v>
      </c>
      <c r="J55" s="1366">
        <v>597.52833333333308</v>
      </c>
      <c r="K55" s="1366">
        <v>759.63400000000001</v>
      </c>
      <c r="L55" s="1366">
        <v>629.70749999999998</v>
      </c>
      <c r="M55" s="1366">
        <v>696.36080645161303</v>
      </c>
      <c r="N55" s="1366">
        <v>635.74351351351402</v>
      </c>
      <c r="O55" s="1366">
        <v>769.72653846153798</v>
      </c>
      <c r="P55" s="1366">
        <v>882.03530997304608</v>
      </c>
      <c r="Q55" s="1366">
        <v>626.4</v>
      </c>
      <c r="R55" s="1366">
        <v>734.11706081081115</v>
      </c>
      <c r="S55" s="1366">
        <v>793.93981132075498</v>
      </c>
      <c r="T55" s="1366">
        <v>761.30647058823502</v>
      </c>
      <c r="U55" s="1366">
        <v>599.34725274725304</v>
      </c>
      <c r="V55" s="1366">
        <v>620.8590322580651</v>
      </c>
      <c r="W55" s="1366">
        <v>645.99952941176502</v>
      </c>
      <c r="X55" s="237"/>
      <c r="Y55" s="1367"/>
      <c r="AC55" s="1368"/>
      <c r="AD55" s="1368"/>
      <c r="AE55" s="1368"/>
      <c r="AF55" s="1368"/>
      <c r="AG55" s="1368"/>
      <c r="AH55" s="1368"/>
      <c r="AI55" s="1368"/>
      <c r="AJ55" s="1368"/>
      <c r="AK55" s="1368"/>
      <c r="AL55" s="1368"/>
      <c r="AM55" s="1368"/>
      <c r="AN55" s="1368"/>
      <c r="AO55" s="1368"/>
      <c r="AP55" s="1368"/>
      <c r="AQ55" s="1368"/>
      <c r="AR55" s="1368"/>
      <c r="AS55" s="1368"/>
      <c r="AT55" s="1368"/>
      <c r="AU55" s="1356"/>
      <c r="AV55" s="1356"/>
      <c r="AW55" s="1356"/>
      <c r="AX55" s="1356"/>
      <c r="AY55" s="1356"/>
      <c r="AZ55" s="1356"/>
      <c r="BA55" s="1356"/>
      <c r="BB55" s="1356"/>
      <c r="BC55" s="1356"/>
      <c r="BD55" s="1356"/>
      <c r="BE55" s="1356"/>
      <c r="BF55" s="1356"/>
      <c r="BG55" s="1356"/>
      <c r="BH55" s="1356"/>
      <c r="BI55" s="1356"/>
      <c r="BJ55" s="1356"/>
      <c r="BK55" s="1356"/>
      <c r="BL55" s="1356"/>
      <c r="BM55" s="1356"/>
    </row>
    <row r="56" spans="1:65" s="1101" customFormat="1" ht="9.75" customHeight="1" x14ac:dyDescent="0.25">
      <c r="A56" s="1100"/>
      <c r="B56" s="1364"/>
      <c r="C56" s="1365">
        <v>96</v>
      </c>
      <c r="D56" s="1102" t="s">
        <v>649</v>
      </c>
      <c r="E56" s="1102"/>
      <c r="F56" s="1366">
        <v>605.58824374820404</v>
      </c>
      <c r="G56" s="1366">
        <v>623.85046043165505</v>
      </c>
      <c r="H56" s="1366">
        <v>599.19901280104102</v>
      </c>
      <c r="I56" s="1366">
        <v>559.18608588957102</v>
      </c>
      <c r="J56" s="1366">
        <v>590.77309289617506</v>
      </c>
      <c r="K56" s="1366">
        <v>605.51249762131306</v>
      </c>
      <c r="L56" s="1366">
        <v>593.01532085561507</v>
      </c>
      <c r="M56" s="1366">
        <v>665.03189945729798</v>
      </c>
      <c r="N56" s="1366">
        <v>568.75964387464398</v>
      </c>
      <c r="O56" s="1366">
        <v>605.77469026548715</v>
      </c>
      <c r="P56" s="1366">
        <v>719.72087754627807</v>
      </c>
      <c r="Q56" s="1366">
        <v>610.47565762004206</v>
      </c>
      <c r="R56" s="1366">
        <v>618.79925678221605</v>
      </c>
      <c r="S56" s="1366">
        <v>607.03063195371601</v>
      </c>
      <c r="T56" s="1366">
        <v>650.93625096227902</v>
      </c>
      <c r="U56" s="1366">
        <v>573.85101917255304</v>
      </c>
      <c r="V56" s="1366">
        <v>564.86569122098899</v>
      </c>
      <c r="W56" s="1366">
        <v>586.82217342342301</v>
      </c>
      <c r="X56" s="237"/>
      <c r="Y56" s="1367"/>
      <c r="AC56" s="1368"/>
      <c r="AD56" s="1368"/>
      <c r="AE56" s="1368"/>
      <c r="AF56" s="1368"/>
      <c r="AG56" s="1368"/>
      <c r="AH56" s="1368"/>
      <c r="AI56" s="1368"/>
      <c r="AJ56" s="1368"/>
      <c r="AK56" s="1368"/>
      <c r="AL56" s="1368"/>
      <c r="AM56" s="1368"/>
      <c r="AN56" s="1368"/>
      <c r="AO56" s="1368"/>
      <c r="AP56" s="1368"/>
      <c r="AQ56" s="1368"/>
      <c r="AR56" s="1368"/>
      <c r="AS56" s="1368"/>
      <c r="AT56" s="1368"/>
      <c r="AU56" s="1356"/>
      <c r="AV56" s="1356"/>
      <c r="AW56" s="1356"/>
      <c r="AX56" s="1356"/>
      <c r="AY56" s="1356"/>
      <c r="AZ56" s="1356"/>
      <c r="BA56" s="1356"/>
      <c r="BB56" s="1356"/>
      <c r="BC56" s="1356"/>
      <c r="BD56" s="1356"/>
      <c r="BE56" s="1356"/>
      <c r="BF56" s="1356"/>
      <c r="BG56" s="1356"/>
      <c r="BH56" s="1356"/>
      <c r="BI56" s="1356"/>
      <c r="BJ56" s="1356"/>
      <c r="BK56" s="1356"/>
      <c r="BL56" s="1356"/>
      <c r="BM56" s="1356"/>
    </row>
    <row r="57" spans="1:65" s="1101" customFormat="1" ht="10.5" customHeight="1" x14ac:dyDescent="0.25">
      <c r="A57" s="1100"/>
      <c r="B57" s="1364"/>
      <c r="C57" s="1369" t="s">
        <v>650</v>
      </c>
      <c r="D57" s="1103"/>
      <c r="E57" s="1103"/>
      <c r="F57" s="1352">
        <v>1320.3692682926801</v>
      </c>
      <c r="G57" s="1352">
        <v>1328.5520000000001</v>
      </c>
      <c r="H57" s="1352">
        <v>1102.9287878787902</v>
      </c>
      <c r="I57" s="1352">
        <v>647.78500000000008</v>
      </c>
      <c r="J57" s="1352">
        <v>1297.0235294117599</v>
      </c>
      <c r="K57" s="1352">
        <v>1061.1100000000001</v>
      </c>
      <c r="L57" s="1352">
        <v>1204.7290476190501</v>
      </c>
      <c r="M57" s="1352">
        <v>1728.8006</v>
      </c>
      <c r="N57" s="1352">
        <v>962.02</v>
      </c>
      <c r="O57" s="1352">
        <v>1223.5514285714301</v>
      </c>
      <c r="P57" s="1352">
        <v>2238.5486899563302</v>
      </c>
      <c r="Q57" s="1352">
        <v>1302.096</v>
      </c>
      <c r="R57" s="1352">
        <v>2004.7991562499999</v>
      </c>
      <c r="S57" s="1352">
        <v>1239.1816981132101</v>
      </c>
      <c r="T57" s="1352">
        <v>1529.9197560975601</v>
      </c>
      <c r="U57" s="1352">
        <v>1650.74181818182</v>
      </c>
      <c r="V57" s="1352">
        <v>2440.4046428571405</v>
      </c>
      <c r="W57" s="1352">
        <v>1190.3403125</v>
      </c>
      <c r="X57" s="237"/>
      <c r="Y57" s="1367"/>
      <c r="AC57" s="1368"/>
      <c r="AD57" s="1368"/>
      <c r="AE57" s="1368"/>
      <c r="AF57" s="1368"/>
      <c r="AG57" s="1368"/>
      <c r="AH57" s="1368"/>
      <c r="AI57" s="1368"/>
      <c r="AJ57" s="1368"/>
      <c r="AK57" s="1368"/>
      <c r="AL57" s="1368"/>
      <c r="AM57" s="1368"/>
      <c r="AN57" s="1368"/>
      <c r="AO57" s="1368"/>
      <c r="AP57" s="1368"/>
      <c r="AQ57" s="1368"/>
      <c r="AR57" s="1368"/>
      <c r="AS57" s="1368"/>
      <c r="AT57" s="1368"/>
      <c r="AU57" s="1356"/>
      <c r="AV57" s="1356"/>
      <c r="AW57" s="1356"/>
      <c r="AX57" s="1356"/>
      <c r="AY57" s="1356"/>
      <c r="AZ57" s="1356"/>
      <c r="BA57" s="1356"/>
      <c r="BB57" s="1356"/>
      <c r="BC57" s="1356"/>
      <c r="BD57" s="1356"/>
      <c r="BE57" s="1356"/>
      <c r="BF57" s="1356"/>
      <c r="BG57" s="1356"/>
      <c r="BH57" s="1356"/>
      <c r="BI57" s="1356"/>
      <c r="BJ57" s="1356"/>
      <c r="BK57" s="1356"/>
      <c r="BL57" s="1356"/>
      <c r="BM57" s="1356"/>
    </row>
    <row r="58" spans="1:65" s="1101" customFormat="1" ht="11.25" customHeight="1" x14ac:dyDescent="0.25">
      <c r="A58" s="1100"/>
      <c r="B58" s="1364"/>
      <c r="C58" s="1370"/>
      <c r="D58" s="1365" t="s">
        <v>651</v>
      </c>
      <c r="E58" s="1365"/>
      <c r="F58" s="1366">
        <v>1320.3692682926801</v>
      </c>
      <c r="G58" s="1366">
        <v>1328.5520000000001</v>
      </c>
      <c r="H58" s="1366">
        <v>1102.9287878787902</v>
      </c>
      <c r="I58" s="1366">
        <v>647.78500000000008</v>
      </c>
      <c r="J58" s="1366">
        <v>1297.0235294117599</v>
      </c>
      <c r="K58" s="1366">
        <v>1061.1100000000001</v>
      </c>
      <c r="L58" s="1366">
        <v>1204.7290476190501</v>
      </c>
      <c r="M58" s="1366">
        <v>1728.8006</v>
      </c>
      <c r="N58" s="1366">
        <v>962.02</v>
      </c>
      <c r="O58" s="1366">
        <v>1223.5514285714301</v>
      </c>
      <c r="P58" s="1366">
        <v>2238.5486899563302</v>
      </c>
      <c r="Q58" s="1366">
        <v>1302.096</v>
      </c>
      <c r="R58" s="1366">
        <v>2004.7991562499999</v>
      </c>
      <c r="S58" s="1366">
        <v>1239.1816981132101</v>
      </c>
      <c r="T58" s="1366">
        <v>1529.9197560975601</v>
      </c>
      <c r="U58" s="1366">
        <v>1650.74181818182</v>
      </c>
      <c r="V58" s="1366">
        <v>2440.4046428571405</v>
      </c>
      <c r="W58" s="1366">
        <v>1190.3403125</v>
      </c>
      <c r="X58" s="237"/>
      <c r="Y58" s="1367"/>
      <c r="AC58" s="1368"/>
      <c r="AD58" s="1368"/>
      <c r="AE58" s="1368"/>
      <c r="AF58" s="1368"/>
      <c r="AG58" s="1368"/>
      <c r="AH58" s="1368"/>
      <c r="AI58" s="1368"/>
      <c r="AJ58" s="1368"/>
      <c r="AK58" s="1368"/>
      <c r="AL58" s="1368"/>
      <c r="AM58" s="1368"/>
      <c r="AN58" s="1368"/>
      <c r="AO58" s="1368"/>
      <c r="AP58" s="1368"/>
      <c r="AQ58" s="1368"/>
      <c r="AR58" s="1368"/>
      <c r="AS58" s="1368"/>
      <c r="AT58" s="1368"/>
      <c r="AU58" s="1356"/>
      <c r="AV58" s="1356"/>
      <c r="AW58" s="1356"/>
      <c r="AX58" s="1356"/>
      <c r="AY58" s="1356"/>
      <c r="AZ58" s="1356"/>
      <c r="BA58" s="1356"/>
      <c r="BB58" s="1356"/>
      <c r="BC58" s="1356"/>
      <c r="BD58" s="1356"/>
      <c r="BE58" s="1356"/>
      <c r="BF58" s="1356"/>
      <c r="BG58" s="1356"/>
      <c r="BH58" s="1356"/>
      <c r="BI58" s="1356"/>
      <c r="BJ58" s="1356"/>
      <c r="BK58" s="1356"/>
      <c r="BL58" s="1356"/>
      <c r="BM58" s="1356"/>
    </row>
    <row r="59" spans="1:65" s="1375" customFormat="1" ht="15" customHeight="1" x14ac:dyDescent="0.25">
      <c r="A59" s="1371"/>
      <c r="B59" s="1372"/>
      <c r="C59" s="1104" t="s">
        <v>652</v>
      </c>
      <c r="D59" s="1373"/>
      <c r="E59" s="1373"/>
      <c r="F59" s="1352"/>
      <c r="G59" s="1352"/>
      <c r="H59" s="1352"/>
      <c r="I59" s="1352"/>
      <c r="J59" s="1352"/>
      <c r="K59" s="1352"/>
      <c r="L59" s="1374" t="s">
        <v>653</v>
      </c>
      <c r="N59" s="1352"/>
      <c r="O59" s="1352"/>
      <c r="P59" s="1352"/>
      <c r="Q59" s="1352"/>
      <c r="R59" s="1352"/>
      <c r="S59" s="1352"/>
      <c r="T59" s="1352"/>
      <c r="U59" s="1352"/>
      <c r="V59" s="1352"/>
      <c r="W59" s="1352"/>
      <c r="X59" s="1099"/>
      <c r="Y59" s="1376"/>
    </row>
    <row r="60" spans="1:65" ht="13.5" customHeight="1" x14ac:dyDescent="0.25">
      <c r="A60" s="173"/>
      <c r="B60" s="175"/>
      <c r="D60" s="1377"/>
      <c r="E60" s="1377"/>
      <c r="F60" s="1377"/>
      <c r="G60" s="1377"/>
      <c r="H60" s="1377"/>
      <c r="I60" s="1377"/>
      <c r="J60" s="1377"/>
      <c r="K60" s="1377"/>
      <c r="L60" s="1378"/>
      <c r="M60" s="1377"/>
      <c r="N60" s="1377"/>
      <c r="O60" s="1377"/>
      <c r="P60" s="1377"/>
      <c r="R60" s="1379"/>
      <c r="S60" s="1571">
        <v>42767</v>
      </c>
      <c r="T60" s="1571"/>
      <c r="U60" s="1571"/>
      <c r="V60" s="1571"/>
      <c r="W60" s="1571"/>
      <c r="X60" s="405">
        <v>13</v>
      </c>
      <c r="Y60" s="1377"/>
    </row>
    <row r="63" spans="1:65" x14ac:dyDescent="0.25">
      <c r="J63" s="1380" t="s">
        <v>654</v>
      </c>
    </row>
  </sheetData>
  <mergeCells count="4">
    <mergeCell ref="V3:W3"/>
    <mergeCell ref="AA3:AC3"/>
    <mergeCell ref="C6:D6"/>
    <mergeCell ref="S60:W60"/>
  </mergeCells>
  <hyperlinks>
    <hyperlink ref="L59" r:id="rId1"/>
    <hyperlink ref="J63" r:id="rId2"/>
  </hyperlinks>
  <printOptions horizontalCentered="1"/>
  <pageMargins left="0.15748031496062992" right="0.15748031496062992" top="0.19685039370078741" bottom="0.19685039370078741" header="0" footer="0"/>
  <pageSetup paperSize="9" scale="89" orientation="portrait"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57"/>
  <sheetViews>
    <sheetView zoomScaleNormal="100" workbookViewId="0"/>
  </sheetViews>
  <sheetFormatPr defaultColWidth="9.109375" defaultRowHeight="13.2" x14ac:dyDescent="0.25"/>
  <cols>
    <col min="1" max="1" width="1" style="132" customWidth="1"/>
    <col min="2" max="2" width="2.5546875" style="132" customWidth="1"/>
    <col min="3" max="3" width="1" style="132" customWidth="1"/>
    <col min="4" max="4" width="20.88671875" style="132" customWidth="1"/>
    <col min="5" max="5" width="0.5546875" style="132" customWidth="1"/>
    <col min="6" max="6" width="8.44140625" style="132" customWidth="1"/>
    <col min="7" max="7" width="0.44140625" style="132" customWidth="1"/>
    <col min="8" max="8" width="9.33203125" style="132" customWidth="1"/>
    <col min="9" max="9" width="9.6640625" style="132" customWidth="1"/>
    <col min="10" max="10" width="9.44140625" style="132" customWidth="1"/>
    <col min="11" max="11" width="9" style="132" customWidth="1"/>
    <col min="12" max="12" width="8.44140625" style="132" customWidth="1"/>
    <col min="13" max="13" width="9.33203125" style="132" customWidth="1"/>
    <col min="14" max="14" width="9.109375" style="132" customWidth="1"/>
    <col min="15" max="15" width="2.5546875" style="132" customWidth="1"/>
    <col min="16" max="16" width="1" style="132" customWidth="1"/>
    <col min="17" max="16384" width="9.109375" style="132"/>
  </cols>
  <sheetData>
    <row r="1" spans="1:16" ht="13.5" customHeight="1" x14ac:dyDescent="0.25">
      <c r="A1" s="131"/>
      <c r="B1" s="238"/>
      <c r="C1" s="238"/>
      <c r="D1" s="238"/>
      <c r="E1" s="227"/>
      <c r="F1" s="227"/>
      <c r="G1" s="227"/>
      <c r="H1" s="227"/>
      <c r="I1" s="227"/>
      <c r="J1" s="227"/>
      <c r="K1" s="227"/>
      <c r="L1" s="1586" t="s">
        <v>322</v>
      </c>
      <c r="M1" s="1586"/>
      <c r="N1" s="1586"/>
      <c r="O1" s="1586"/>
      <c r="P1" s="131"/>
    </row>
    <row r="2" spans="1:16" ht="6" customHeight="1" x14ac:dyDescent="0.25">
      <c r="A2" s="131"/>
      <c r="B2" s="239"/>
      <c r="C2" s="402"/>
      <c r="D2" s="402"/>
      <c r="E2" s="226"/>
      <c r="F2" s="226"/>
      <c r="G2" s="226"/>
      <c r="H2" s="226"/>
      <c r="I2" s="226"/>
      <c r="J2" s="226"/>
      <c r="K2" s="226"/>
      <c r="L2" s="226"/>
      <c r="M2" s="226"/>
      <c r="N2" s="133"/>
      <c r="O2" s="133"/>
      <c r="P2" s="131"/>
    </row>
    <row r="3" spans="1:16" ht="13.5" customHeight="1" thickBot="1" x14ac:dyDescent="0.3">
      <c r="A3" s="131"/>
      <c r="B3" s="240"/>
      <c r="C3" s="134"/>
      <c r="D3" s="134"/>
      <c r="E3" s="134"/>
      <c r="F3" s="133"/>
      <c r="G3" s="133"/>
      <c r="H3" s="133"/>
      <c r="I3" s="133"/>
      <c r="J3" s="133"/>
      <c r="K3" s="133"/>
      <c r="L3" s="569"/>
      <c r="M3" s="569"/>
      <c r="N3" s="569" t="s">
        <v>70</v>
      </c>
      <c r="O3" s="569"/>
      <c r="P3" s="569"/>
    </row>
    <row r="4" spans="1:16" ht="15" customHeight="1" thickBot="1" x14ac:dyDescent="0.3">
      <c r="A4" s="131"/>
      <c r="B4" s="240"/>
      <c r="C4" s="254" t="s">
        <v>299</v>
      </c>
      <c r="D4" s="257"/>
      <c r="E4" s="257"/>
      <c r="F4" s="257"/>
      <c r="G4" s="257"/>
      <c r="H4" s="257"/>
      <c r="I4" s="257"/>
      <c r="J4" s="257"/>
      <c r="K4" s="257"/>
      <c r="L4" s="257"/>
      <c r="M4" s="257"/>
      <c r="N4" s="258"/>
      <c r="O4" s="569"/>
      <c r="P4" s="569"/>
    </row>
    <row r="5" spans="1:16" ht="7.5" customHeight="1" x14ac:dyDescent="0.25">
      <c r="A5" s="131"/>
      <c r="B5" s="240"/>
      <c r="C5" s="1587" t="s">
        <v>85</v>
      </c>
      <c r="D5" s="1587"/>
      <c r="E5" s="133"/>
      <c r="F5" s="11"/>
      <c r="G5" s="133"/>
      <c r="H5" s="133"/>
      <c r="I5" s="133"/>
      <c r="J5" s="133"/>
      <c r="K5" s="133"/>
      <c r="L5" s="569"/>
      <c r="M5" s="569"/>
      <c r="N5" s="569"/>
      <c r="O5" s="569"/>
      <c r="P5" s="569"/>
    </row>
    <row r="6" spans="1:16" ht="13.5" customHeight="1" x14ac:dyDescent="0.25">
      <c r="A6" s="131"/>
      <c r="B6" s="240"/>
      <c r="C6" s="1588"/>
      <c r="D6" s="1588"/>
      <c r="E6" s="81">
        <v>1999</v>
      </c>
      <c r="F6" s="81"/>
      <c r="G6" s="133"/>
      <c r="H6" s="82">
        <v>2011</v>
      </c>
      <c r="I6" s="82">
        <v>2012</v>
      </c>
      <c r="J6" s="82">
        <v>2013</v>
      </c>
      <c r="K6" s="82">
        <v>2014</v>
      </c>
      <c r="L6" s="82">
        <v>2015</v>
      </c>
      <c r="M6" s="82">
        <v>2016</v>
      </c>
      <c r="N6" s="82">
        <v>2017</v>
      </c>
      <c r="O6" s="569"/>
      <c r="P6" s="569"/>
    </row>
    <row r="7" spans="1:16" ht="2.25" customHeight="1" x14ac:dyDescent="0.25">
      <c r="A7" s="131"/>
      <c r="B7" s="240"/>
      <c r="C7" s="83"/>
      <c r="D7" s="83"/>
      <c r="E7" s="11"/>
      <c r="F7" s="11"/>
      <c r="G7" s="133"/>
      <c r="H7" s="11"/>
      <c r="I7" s="11"/>
      <c r="J7" s="11"/>
      <c r="K7" s="11"/>
      <c r="L7" s="11"/>
      <c r="M7" s="11"/>
      <c r="N7" s="11"/>
      <c r="O7" s="569"/>
      <c r="P7" s="569"/>
    </row>
    <row r="8" spans="1:16" ht="30" customHeight="1" x14ac:dyDescent="0.25">
      <c r="A8" s="131"/>
      <c r="B8" s="240"/>
      <c r="C8" s="1589" t="s">
        <v>298</v>
      </c>
      <c r="D8" s="1589"/>
      <c r="E8" s="1589"/>
      <c r="F8" s="1589"/>
      <c r="G8" s="225"/>
      <c r="H8" s="1084">
        <v>485</v>
      </c>
      <c r="I8" s="1084">
        <v>485</v>
      </c>
      <c r="J8" s="1084">
        <v>485</v>
      </c>
      <c r="K8" s="1084">
        <v>505</v>
      </c>
      <c r="L8" s="1084">
        <v>505</v>
      </c>
      <c r="M8" s="1084">
        <v>530</v>
      </c>
      <c r="N8" s="1084">
        <v>557</v>
      </c>
      <c r="O8" s="199"/>
      <c r="P8" s="199"/>
    </row>
    <row r="9" spans="1:16" ht="31.5" customHeight="1" x14ac:dyDescent="0.25">
      <c r="A9" s="131"/>
      <c r="B9" s="242"/>
      <c r="C9" s="198" t="s">
        <v>285</v>
      </c>
      <c r="D9" s="198"/>
      <c r="E9" s="195"/>
      <c r="F9" s="195"/>
      <c r="G9" s="197"/>
      <c r="H9" s="196" t="s">
        <v>284</v>
      </c>
      <c r="I9" s="564" t="s">
        <v>339</v>
      </c>
      <c r="J9" s="564" t="s">
        <v>339</v>
      </c>
      <c r="K9" s="196" t="s">
        <v>409</v>
      </c>
      <c r="L9" s="564" t="s">
        <v>339</v>
      </c>
      <c r="M9" s="196" t="s">
        <v>442</v>
      </c>
      <c r="N9" s="196" t="s">
        <v>496</v>
      </c>
      <c r="O9" s="196"/>
      <c r="P9" s="196"/>
    </row>
    <row r="10" spans="1:16" s="137" customFormat="1" ht="18" customHeight="1" x14ac:dyDescent="0.25">
      <c r="A10" s="135"/>
      <c r="B10" s="241"/>
      <c r="C10" s="138" t="s">
        <v>283</v>
      </c>
      <c r="D10" s="138"/>
      <c r="E10" s="195"/>
      <c r="F10" s="195"/>
      <c r="G10" s="136"/>
      <c r="H10" s="195" t="s">
        <v>282</v>
      </c>
      <c r="I10" s="564" t="s">
        <v>339</v>
      </c>
      <c r="J10" s="564" t="s">
        <v>339</v>
      </c>
      <c r="K10" s="564" t="s">
        <v>410</v>
      </c>
      <c r="L10" s="564" t="s">
        <v>339</v>
      </c>
      <c r="M10" s="564" t="s">
        <v>441</v>
      </c>
      <c r="N10" s="564" t="s">
        <v>495</v>
      </c>
      <c r="O10" s="195"/>
      <c r="P10" s="195"/>
    </row>
    <row r="11" spans="1:16" ht="20.25" customHeight="1" thickBot="1" x14ac:dyDescent="0.3">
      <c r="A11" s="131"/>
      <c r="B11" s="240"/>
      <c r="C11" s="571" t="s">
        <v>340</v>
      </c>
      <c r="D11" s="570"/>
      <c r="E11" s="133"/>
      <c r="F11" s="133"/>
      <c r="G11" s="133"/>
      <c r="H11" s="133"/>
      <c r="I11" s="133"/>
      <c r="J11" s="133"/>
      <c r="K11" s="133"/>
      <c r="L11" s="133"/>
      <c r="M11" s="133"/>
      <c r="N11" s="569"/>
      <c r="O11" s="133"/>
      <c r="P11" s="131"/>
    </row>
    <row r="12" spans="1:16" s="137" customFormat="1" ht="13.5" customHeight="1" thickBot="1" x14ac:dyDescent="0.3">
      <c r="A12" s="135"/>
      <c r="B12" s="241"/>
      <c r="C12" s="254" t="s">
        <v>281</v>
      </c>
      <c r="D12" s="255"/>
      <c r="E12" s="255"/>
      <c r="F12" s="255"/>
      <c r="G12" s="255"/>
      <c r="H12" s="255"/>
      <c r="I12" s="255"/>
      <c r="J12" s="255"/>
      <c r="K12" s="255"/>
      <c r="L12" s="255"/>
      <c r="M12" s="255"/>
      <c r="N12" s="256"/>
      <c r="O12" s="133"/>
      <c r="P12" s="131"/>
    </row>
    <row r="13" spans="1:16" ht="7.5" customHeight="1" x14ac:dyDescent="0.25">
      <c r="A13" s="131"/>
      <c r="B13" s="240"/>
      <c r="C13" s="1590" t="s">
        <v>278</v>
      </c>
      <c r="D13" s="1590"/>
      <c r="E13" s="139"/>
      <c r="F13" s="139"/>
      <c r="G13" s="84"/>
      <c r="H13" s="140"/>
      <c r="I13" s="140"/>
      <c r="J13" s="140"/>
      <c r="K13" s="140"/>
      <c r="L13" s="140"/>
      <c r="M13" s="140"/>
      <c r="N13" s="140"/>
      <c r="O13" s="133"/>
      <c r="P13" s="131"/>
    </row>
    <row r="14" spans="1:16" ht="13.5" customHeight="1" x14ac:dyDescent="0.25">
      <c r="A14" s="131"/>
      <c r="B14" s="240"/>
      <c r="C14" s="1591"/>
      <c r="D14" s="1591"/>
      <c r="E14" s="139"/>
      <c r="F14" s="139"/>
      <c r="G14" s="84"/>
      <c r="H14" s="1592">
        <v>2013</v>
      </c>
      <c r="I14" s="1592"/>
      <c r="J14" s="1593">
        <v>2014</v>
      </c>
      <c r="K14" s="1594"/>
      <c r="L14" s="1592">
        <v>2015</v>
      </c>
      <c r="M14" s="1592"/>
      <c r="N14" s="981">
        <v>2016</v>
      </c>
      <c r="O14" s="133"/>
      <c r="P14" s="131"/>
    </row>
    <row r="15" spans="1:16" ht="12.75" customHeight="1" x14ac:dyDescent="0.25">
      <c r="A15" s="131"/>
      <c r="B15" s="240"/>
      <c r="C15" s="139"/>
      <c r="D15" s="139"/>
      <c r="E15" s="139"/>
      <c r="F15" s="139"/>
      <c r="G15" s="84"/>
      <c r="H15" s="1128" t="s">
        <v>87</v>
      </c>
      <c r="I15" s="477" t="s">
        <v>86</v>
      </c>
      <c r="J15" s="981" t="s">
        <v>87</v>
      </c>
      <c r="K15" s="722" t="s">
        <v>86</v>
      </c>
      <c r="L15" s="981" t="s">
        <v>87</v>
      </c>
      <c r="M15" s="477" t="s">
        <v>86</v>
      </c>
      <c r="N15" s="981" t="s">
        <v>499</v>
      </c>
      <c r="O15" s="133"/>
      <c r="P15" s="131"/>
    </row>
    <row r="16" spans="1:16" ht="4.5" customHeight="1" x14ac:dyDescent="0.25">
      <c r="A16" s="131"/>
      <c r="B16" s="240"/>
      <c r="C16" s="139"/>
      <c r="D16" s="139"/>
      <c r="E16" s="139"/>
      <c r="F16" s="139"/>
      <c r="G16" s="84"/>
      <c r="H16" s="406"/>
      <c r="I16" s="406"/>
      <c r="J16" s="1000"/>
      <c r="K16" s="406"/>
      <c r="L16" s="1222"/>
      <c r="M16" s="1223"/>
      <c r="O16" s="140"/>
      <c r="P16" s="131"/>
    </row>
    <row r="17" spans="1:17" ht="15" customHeight="1" x14ac:dyDescent="0.25">
      <c r="A17" s="131"/>
      <c r="B17" s="240"/>
      <c r="C17" s="219" t="s">
        <v>297</v>
      </c>
      <c r="D17" s="251"/>
      <c r="E17" s="246"/>
      <c r="F17" s="246"/>
      <c r="G17" s="253"/>
      <c r="H17" s="565">
        <v>962.96</v>
      </c>
      <c r="I17" s="565">
        <v>958.81</v>
      </c>
      <c r="J17" s="1004">
        <v>945.78</v>
      </c>
      <c r="K17" s="565">
        <v>946.97</v>
      </c>
      <c r="L17" s="1010">
        <v>950.9</v>
      </c>
      <c r="M17" s="1224">
        <f>+I37</f>
        <v>952.67243142082441</v>
      </c>
      <c r="N17" s="565">
        <v>957.61</v>
      </c>
      <c r="O17" s="140"/>
      <c r="P17" s="131"/>
      <c r="Q17" s="1089"/>
    </row>
    <row r="18" spans="1:17" ht="13.5" customHeight="1" x14ac:dyDescent="0.25">
      <c r="A18" s="131"/>
      <c r="B18" s="240"/>
      <c r="C18" s="575" t="s">
        <v>72</v>
      </c>
      <c r="D18" s="141"/>
      <c r="E18" s="139"/>
      <c r="F18" s="139"/>
      <c r="G18" s="84"/>
      <c r="H18" s="566">
        <v>1043.8499999999999</v>
      </c>
      <c r="I18" s="566">
        <v>1037.9100000000001</v>
      </c>
      <c r="J18" s="1005">
        <v>1032.19</v>
      </c>
      <c r="K18" s="566">
        <v>1033.18</v>
      </c>
      <c r="L18" s="1001">
        <v>1035.1600000000001</v>
      </c>
      <c r="M18" s="1225">
        <v>1034.2916578226188</v>
      </c>
      <c r="N18" s="566">
        <v>1038.3599999999999</v>
      </c>
      <c r="O18" s="140"/>
      <c r="P18" s="131"/>
    </row>
    <row r="19" spans="1:17" ht="13.5" customHeight="1" x14ac:dyDescent="0.25">
      <c r="A19" s="131"/>
      <c r="B19" s="240"/>
      <c r="C19" s="575" t="s">
        <v>71</v>
      </c>
      <c r="D19" s="141"/>
      <c r="E19" s="139"/>
      <c r="F19" s="139"/>
      <c r="G19" s="84"/>
      <c r="H19" s="566">
        <v>857.33</v>
      </c>
      <c r="I19" s="566">
        <v>853.8</v>
      </c>
      <c r="J19" s="1005">
        <v>840.78</v>
      </c>
      <c r="K19" s="566">
        <v>842.98</v>
      </c>
      <c r="L19" s="1001">
        <v>849.53</v>
      </c>
      <c r="M19" s="1225">
        <v>852.69380865007668</v>
      </c>
      <c r="N19" s="566">
        <v>860.34</v>
      </c>
      <c r="O19" s="140"/>
      <c r="P19" s="131"/>
    </row>
    <row r="20" spans="1:17" ht="6.75" customHeight="1" x14ac:dyDescent="0.25">
      <c r="A20" s="131"/>
      <c r="B20" s="240"/>
      <c r="C20" s="172"/>
      <c r="D20" s="141"/>
      <c r="E20" s="139"/>
      <c r="F20" s="139"/>
      <c r="G20" s="84"/>
      <c r="H20" s="576"/>
      <c r="I20" s="576"/>
      <c r="J20" s="1006"/>
      <c r="K20" s="576"/>
      <c r="L20" s="1226"/>
      <c r="M20" s="1227"/>
      <c r="N20" s="576"/>
      <c r="O20" s="140"/>
      <c r="P20" s="131"/>
    </row>
    <row r="21" spans="1:17" ht="15" customHeight="1" x14ac:dyDescent="0.25">
      <c r="A21" s="131"/>
      <c r="B21" s="240"/>
      <c r="C21" s="219" t="s">
        <v>296</v>
      </c>
      <c r="D21" s="251"/>
      <c r="E21" s="246"/>
      <c r="F21" s="246"/>
      <c r="G21" s="250"/>
      <c r="H21" s="565">
        <v>1124.83</v>
      </c>
      <c r="I21" s="565">
        <v>1125.5899999999999</v>
      </c>
      <c r="J21" s="1010">
        <v>1120.4000000000001</v>
      </c>
      <c r="K21" s="565">
        <v>1124.49</v>
      </c>
      <c r="L21" s="1010">
        <v>1140.3699999999999</v>
      </c>
      <c r="M21" s="1224">
        <f>+K37</f>
        <v>1130.3699999999999</v>
      </c>
      <c r="N21" s="565">
        <v>1138.73</v>
      </c>
      <c r="O21" s="140"/>
      <c r="P21" s="131"/>
    </row>
    <row r="22" spans="1:17" s="143" customFormat="1" ht="13.5" customHeight="1" x14ac:dyDescent="0.25">
      <c r="A22" s="142"/>
      <c r="B22" s="243"/>
      <c r="C22" s="575" t="s">
        <v>72</v>
      </c>
      <c r="D22" s="141"/>
      <c r="E22" s="139"/>
      <c r="F22" s="139"/>
      <c r="G22" s="84"/>
      <c r="H22" s="566">
        <v>1232.1199999999999</v>
      </c>
      <c r="I22" s="566">
        <v>1233.47</v>
      </c>
      <c r="J22" s="1001">
        <v>1241.71</v>
      </c>
      <c r="K22" s="566">
        <v>1246.24</v>
      </c>
      <c r="L22" s="1001">
        <v>1262.17</v>
      </c>
      <c r="M22" s="1225">
        <v>1245.79</v>
      </c>
      <c r="N22" s="566">
        <v>1259.46</v>
      </c>
      <c r="O22" s="139"/>
      <c r="P22" s="142"/>
    </row>
    <row r="23" spans="1:17" s="143" customFormat="1" ht="13.5" customHeight="1" x14ac:dyDescent="0.25">
      <c r="A23" s="142"/>
      <c r="B23" s="243"/>
      <c r="C23" s="575" t="s">
        <v>71</v>
      </c>
      <c r="D23" s="141"/>
      <c r="E23" s="139"/>
      <c r="F23" s="139"/>
      <c r="G23" s="84"/>
      <c r="H23" s="566">
        <v>984.61</v>
      </c>
      <c r="I23" s="566">
        <v>982.36</v>
      </c>
      <c r="J23" s="1005">
        <v>972.99</v>
      </c>
      <c r="K23" s="566">
        <v>977.62</v>
      </c>
      <c r="L23" s="1001">
        <v>993.84</v>
      </c>
      <c r="M23" s="1225">
        <v>989</v>
      </c>
      <c r="N23" s="1001">
        <v>993.28</v>
      </c>
      <c r="O23" s="139"/>
      <c r="P23" s="142"/>
    </row>
    <row r="24" spans="1:17" ht="15" customHeight="1" x14ac:dyDescent="0.25">
      <c r="A24" s="131"/>
      <c r="B24" s="240"/>
      <c r="C24" s="1087" t="s">
        <v>477</v>
      </c>
      <c r="E24" s="139"/>
      <c r="F24" s="139"/>
      <c r="G24" s="84"/>
      <c r="H24" s="1086">
        <f t="shared" ref="H24:M24" si="0">+H23/H22</f>
        <v>0.79911859234490157</v>
      </c>
      <c r="I24" s="1086">
        <f t="shared" si="0"/>
        <v>0.79641985617809918</v>
      </c>
      <c r="J24" s="1088">
        <f t="shared" si="0"/>
        <v>0.78358876066070171</v>
      </c>
      <c r="K24" s="1086">
        <f t="shared" si="0"/>
        <v>0.78445564257285916</v>
      </c>
      <c r="L24" s="1228">
        <f t="shared" si="0"/>
        <v>0.78740581696601886</v>
      </c>
      <c r="M24" s="1229">
        <f t="shared" si="0"/>
        <v>0.79387376684673983</v>
      </c>
      <c r="N24" s="1228">
        <f>+N23/N22</f>
        <v>0.78865545551268001</v>
      </c>
      <c r="O24" s="140"/>
      <c r="P24" s="131"/>
    </row>
    <row r="25" spans="1:17" ht="21.75" customHeight="1" x14ac:dyDescent="0.25">
      <c r="A25" s="131"/>
      <c r="B25" s="240"/>
      <c r="C25" s="219" t="s">
        <v>295</v>
      </c>
      <c r="D25" s="251"/>
      <c r="E25" s="246"/>
      <c r="F25" s="246"/>
      <c r="G25" s="252"/>
      <c r="H25" s="567">
        <f t="shared" ref="H25:M27" si="1">H17/H21*100</f>
        <v>85.609380973124843</v>
      </c>
      <c r="I25" s="567">
        <f t="shared" si="1"/>
        <v>85.182881866398958</v>
      </c>
      <c r="J25" s="1007">
        <f t="shared" si="1"/>
        <v>84.41449482327738</v>
      </c>
      <c r="K25" s="567">
        <f t="shared" si="1"/>
        <v>84.21328780158116</v>
      </c>
      <c r="L25" s="1230">
        <f t="shared" si="1"/>
        <v>83.385217078667452</v>
      </c>
      <c r="M25" s="1231">
        <f t="shared" si="1"/>
        <v>84.279698808427725</v>
      </c>
      <c r="N25" s="1230">
        <f>N17/N21*100</f>
        <v>84.094561485163297</v>
      </c>
      <c r="O25" s="140"/>
      <c r="P25" s="131"/>
    </row>
    <row r="26" spans="1:17" ht="13.5" customHeight="1" x14ac:dyDescent="0.25">
      <c r="A26" s="131"/>
      <c r="B26" s="240"/>
      <c r="C26" s="575" t="s">
        <v>72</v>
      </c>
      <c r="D26" s="141"/>
      <c r="E26" s="139"/>
      <c r="F26" s="139"/>
      <c r="G26" s="194"/>
      <c r="H26" s="784">
        <f t="shared" si="1"/>
        <v>84.719832483848975</v>
      </c>
      <c r="I26" s="784">
        <f t="shared" si="1"/>
        <v>84.145540629281626</v>
      </c>
      <c r="J26" s="1008">
        <f t="shared" si="1"/>
        <v>83.126494914271447</v>
      </c>
      <c r="K26" s="784">
        <f t="shared" si="1"/>
        <v>82.903774553858014</v>
      </c>
      <c r="L26" s="1232">
        <f t="shared" si="1"/>
        <v>82.014308690588436</v>
      </c>
      <c r="M26" s="1233">
        <f t="shared" si="1"/>
        <v>83.022953934661444</v>
      </c>
      <c r="N26" s="1232">
        <f>N18/N22*100</f>
        <v>82.444857319803717</v>
      </c>
      <c r="O26" s="140"/>
      <c r="P26" s="131"/>
    </row>
    <row r="27" spans="1:17" ht="13.5" customHeight="1" x14ac:dyDescent="0.25">
      <c r="A27" s="131"/>
      <c r="B27" s="240"/>
      <c r="C27" s="575" t="s">
        <v>71</v>
      </c>
      <c r="D27" s="141"/>
      <c r="E27" s="139"/>
      <c r="F27" s="139"/>
      <c r="G27" s="194"/>
      <c r="H27" s="784">
        <f t="shared" si="1"/>
        <v>87.073054305765737</v>
      </c>
      <c r="I27" s="784">
        <f t="shared" si="1"/>
        <v>86.913147929475954</v>
      </c>
      <c r="J27" s="1008">
        <f t="shared" si="1"/>
        <v>86.411987790213658</v>
      </c>
      <c r="K27" s="784">
        <f t="shared" si="1"/>
        <v>86.227777664123067</v>
      </c>
      <c r="L27" s="1232">
        <f t="shared" si="1"/>
        <v>85.479554052966265</v>
      </c>
      <c r="M27" s="1233">
        <f t="shared" si="1"/>
        <v>86.217776405467816</v>
      </c>
      <c r="N27" s="1232">
        <f>N19/N23*100</f>
        <v>86.616059922680421</v>
      </c>
      <c r="O27" s="140"/>
      <c r="P27" s="131"/>
    </row>
    <row r="28" spans="1:17" ht="6.75" customHeight="1" x14ac:dyDescent="0.25">
      <c r="A28" s="131"/>
      <c r="B28" s="240"/>
      <c r="C28" s="172"/>
      <c r="D28" s="141"/>
      <c r="E28" s="139"/>
      <c r="F28" s="139"/>
      <c r="G28" s="193"/>
      <c r="H28" s="568"/>
      <c r="I28" s="568"/>
      <c r="J28" s="1009"/>
      <c r="K28" s="568"/>
      <c r="L28" s="1234"/>
      <c r="M28" s="1235"/>
      <c r="N28" s="1234"/>
      <c r="O28" s="140"/>
      <c r="P28" s="131"/>
    </row>
    <row r="29" spans="1:17" ht="23.25" customHeight="1" x14ac:dyDescent="0.25">
      <c r="A29" s="131"/>
      <c r="B29" s="240"/>
      <c r="C29" s="1572" t="s">
        <v>294</v>
      </c>
      <c r="D29" s="1572"/>
      <c r="E29" s="1572"/>
      <c r="F29" s="1572"/>
      <c r="G29" s="250"/>
      <c r="H29" s="565">
        <v>11.7</v>
      </c>
      <c r="I29" s="565">
        <v>12</v>
      </c>
      <c r="J29" s="1004">
        <v>13.2</v>
      </c>
      <c r="K29" s="565">
        <v>19.600000000000001</v>
      </c>
      <c r="L29" s="1010">
        <v>21.4</v>
      </c>
      <c r="M29" s="1224">
        <f>+M37</f>
        <v>21.1</v>
      </c>
      <c r="N29" s="1010">
        <v>25.3</v>
      </c>
      <c r="O29" s="140"/>
      <c r="P29" s="131"/>
    </row>
    <row r="30" spans="1:17" ht="13.5" customHeight="1" x14ac:dyDescent="0.25">
      <c r="A30" s="142"/>
      <c r="B30" s="243"/>
      <c r="C30" s="575" t="s">
        <v>280</v>
      </c>
      <c r="D30" s="141"/>
      <c r="E30" s="139"/>
      <c r="F30" s="139"/>
      <c r="G30" s="84"/>
      <c r="H30" s="566">
        <v>9.1999999999999993</v>
      </c>
      <c r="I30" s="566">
        <v>8.6999999999999993</v>
      </c>
      <c r="J30" s="1001">
        <v>8.1</v>
      </c>
      <c r="K30" s="566">
        <v>15.1</v>
      </c>
      <c r="L30" s="1001">
        <v>16.899999999999999</v>
      </c>
      <c r="M30" s="1225">
        <v>17</v>
      </c>
      <c r="N30" s="1001">
        <v>19.7</v>
      </c>
      <c r="P30" s="131"/>
    </row>
    <row r="31" spans="1:17" ht="13.5" customHeight="1" x14ac:dyDescent="0.25">
      <c r="A31" s="131"/>
      <c r="B31" s="240"/>
      <c r="C31" s="575" t="s">
        <v>279</v>
      </c>
      <c r="D31" s="141"/>
      <c r="E31" s="139"/>
      <c r="F31" s="139"/>
      <c r="G31" s="84"/>
      <c r="H31" s="566">
        <v>15.1</v>
      </c>
      <c r="I31" s="566">
        <v>16.5</v>
      </c>
      <c r="J31" s="1001">
        <v>19.3</v>
      </c>
      <c r="K31" s="566">
        <v>25</v>
      </c>
      <c r="L31" s="1001">
        <v>26.9</v>
      </c>
      <c r="M31" s="1225">
        <v>26.2</v>
      </c>
      <c r="N31" s="1001">
        <v>32</v>
      </c>
      <c r="O31" s="140"/>
      <c r="P31" s="131"/>
    </row>
    <row r="32" spans="1:17" ht="20.25" customHeight="1" thickBot="1" x14ac:dyDescent="0.3">
      <c r="A32" s="131"/>
      <c r="B32" s="240"/>
      <c r="C32" s="172"/>
      <c r="D32" s="141"/>
      <c r="E32" s="139"/>
      <c r="F32" s="139"/>
      <c r="G32" s="1582"/>
      <c r="H32" s="1582"/>
      <c r="I32" s="1582"/>
      <c r="J32" s="1582"/>
      <c r="K32" s="1582"/>
      <c r="L32" s="1582"/>
      <c r="M32" s="1583"/>
      <c r="N32" s="1583"/>
      <c r="O32" s="140"/>
      <c r="P32" s="131"/>
    </row>
    <row r="33" spans="1:34" ht="30.75" customHeight="1" thickBot="1" x14ac:dyDescent="0.3">
      <c r="A33" s="131"/>
      <c r="B33" s="240"/>
      <c r="C33" s="1574" t="s">
        <v>293</v>
      </c>
      <c r="D33" s="1575"/>
      <c r="E33" s="1575"/>
      <c r="F33" s="1575"/>
      <c r="G33" s="1575"/>
      <c r="H33" s="1575"/>
      <c r="I33" s="1575"/>
      <c r="J33" s="1575"/>
      <c r="K33" s="1575"/>
      <c r="L33" s="1575"/>
      <c r="M33" s="1575"/>
      <c r="N33" s="1576"/>
      <c r="O33" s="187"/>
      <c r="P33" s="131"/>
    </row>
    <row r="34" spans="1:34" ht="7.5" customHeight="1" x14ac:dyDescent="0.25">
      <c r="A34" s="131"/>
      <c r="B34" s="240"/>
      <c r="C34" s="1577" t="s">
        <v>278</v>
      </c>
      <c r="D34" s="1577"/>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x14ac:dyDescent="0.25">
      <c r="A35" s="131"/>
      <c r="B35" s="240"/>
      <c r="C35" s="1578"/>
      <c r="D35" s="1578"/>
      <c r="E35" s="192"/>
      <c r="F35" s="192"/>
      <c r="G35" s="192"/>
      <c r="H35" s="192"/>
      <c r="I35" s="1579" t="s">
        <v>277</v>
      </c>
      <c r="J35" s="1580"/>
      <c r="K35" s="1581" t="s">
        <v>276</v>
      </c>
      <c r="L35" s="1580"/>
      <c r="M35" s="1581" t="s">
        <v>275</v>
      </c>
      <c r="N35" s="1579"/>
      <c r="O35" s="187"/>
      <c r="P35" s="131"/>
    </row>
    <row r="36" spans="1:34" s="137" customFormat="1" ht="22.5" customHeight="1" x14ac:dyDescent="0.25">
      <c r="A36" s="135"/>
      <c r="B36" s="241"/>
      <c r="C36" s="192"/>
      <c r="D36" s="192"/>
      <c r="E36" s="192"/>
      <c r="F36" s="192"/>
      <c r="G36" s="192"/>
      <c r="H36" s="192"/>
      <c r="I36" s="980" t="s">
        <v>478</v>
      </c>
      <c r="J36" s="980" t="s">
        <v>500</v>
      </c>
      <c r="K36" s="1236" t="s">
        <v>478</v>
      </c>
      <c r="L36" s="1237" t="s">
        <v>500</v>
      </c>
      <c r="M36" s="980" t="s">
        <v>478</v>
      </c>
      <c r="N36" s="980" t="s">
        <v>500</v>
      </c>
      <c r="O36" s="191"/>
      <c r="P36" s="135"/>
      <c r="S36" s="132"/>
      <c r="T36" s="132"/>
      <c r="U36" s="132"/>
      <c r="V36" s="132"/>
      <c r="W36" s="132"/>
      <c r="X36" s="132"/>
      <c r="Y36" s="132"/>
      <c r="Z36" s="132"/>
      <c r="AA36" s="132"/>
      <c r="AB36" s="132"/>
      <c r="AC36" s="132"/>
      <c r="AD36" s="132"/>
      <c r="AF36" s="132"/>
      <c r="AG36" s="132"/>
      <c r="AH36" s="132"/>
    </row>
    <row r="37" spans="1:34" ht="15" customHeight="1" x14ac:dyDescent="0.25">
      <c r="A37" s="131"/>
      <c r="B37" s="240"/>
      <c r="C37" s="219" t="s">
        <v>68</v>
      </c>
      <c r="D37" s="245"/>
      <c r="E37" s="246"/>
      <c r="F37" s="247"/>
      <c r="G37" s="248"/>
      <c r="H37" s="249"/>
      <c r="I37" s="1002">
        <v>952.67243142082441</v>
      </c>
      <c r="J37" s="1002">
        <v>957.61093221125657</v>
      </c>
      <c r="K37" s="1238">
        <v>1130.3699999999999</v>
      </c>
      <c r="L37" s="1239">
        <v>1138.73</v>
      </c>
      <c r="M37" s="1002">
        <v>21.1</v>
      </c>
      <c r="N37" s="1002">
        <v>25.3</v>
      </c>
      <c r="O37" s="187"/>
      <c r="P37" s="131"/>
      <c r="R37" s="1089"/>
      <c r="T37" s="269"/>
      <c r="U37" s="1428"/>
      <c r="V37" s="1428"/>
      <c r="W37" s="269"/>
      <c r="X37" s="269"/>
      <c r="Y37" s="269"/>
      <c r="Z37" s="269"/>
      <c r="AA37" s="269"/>
      <c r="AB37" s="269"/>
      <c r="AC37" s="269"/>
      <c r="AD37" s="269"/>
      <c r="AF37" s="269"/>
      <c r="AG37" s="269"/>
      <c r="AH37" s="269"/>
    </row>
    <row r="38" spans="1:34" ht="13.5" customHeight="1" x14ac:dyDescent="0.25">
      <c r="A38" s="131"/>
      <c r="B38" s="240"/>
      <c r="C38" s="95" t="s">
        <v>274</v>
      </c>
      <c r="D38" s="202"/>
      <c r="E38" s="202"/>
      <c r="F38" s="202"/>
      <c r="G38" s="202"/>
      <c r="H38" s="202"/>
      <c r="I38" s="1030">
        <v>959.61139513754881</v>
      </c>
      <c r="J38" s="1030">
        <v>964.11852531266436</v>
      </c>
      <c r="K38" s="1240">
        <v>1236.47</v>
      </c>
      <c r="L38" s="1241">
        <v>1219.53</v>
      </c>
      <c r="M38" s="1003">
        <v>8.1</v>
      </c>
      <c r="N38" s="1003">
        <v>17.8</v>
      </c>
      <c r="O38" s="998"/>
      <c r="P38" s="900"/>
      <c r="R38" s="1089"/>
      <c r="T38" s="269"/>
      <c r="U38" s="1428"/>
      <c r="V38" s="1428"/>
      <c r="W38" s="269"/>
      <c r="X38" s="269"/>
      <c r="Y38" s="269"/>
      <c r="Z38" s="269"/>
      <c r="AA38" s="269"/>
      <c r="AB38" s="269"/>
      <c r="AC38" s="269"/>
      <c r="AD38" s="269"/>
      <c r="AF38" s="269"/>
      <c r="AG38" s="269"/>
      <c r="AH38" s="269"/>
    </row>
    <row r="39" spans="1:34" ht="13.5" customHeight="1" x14ac:dyDescent="0.25">
      <c r="A39" s="131"/>
      <c r="B39" s="240"/>
      <c r="C39" s="95" t="s">
        <v>273</v>
      </c>
      <c r="D39" s="202"/>
      <c r="E39" s="202"/>
      <c r="F39" s="202"/>
      <c r="G39" s="202"/>
      <c r="H39" s="202"/>
      <c r="I39" s="1030">
        <v>876.8579355342672</v>
      </c>
      <c r="J39" s="1030">
        <v>892.45692649322598</v>
      </c>
      <c r="K39" s="1240">
        <v>1031.23</v>
      </c>
      <c r="L39" s="1241">
        <v>1045.9000000000001</v>
      </c>
      <c r="M39" s="1003">
        <v>26.2</v>
      </c>
      <c r="N39" s="1003">
        <v>31.6</v>
      </c>
      <c r="O39" s="998"/>
      <c r="P39" s="900"/>
      <c r="R39" s="1089"/>
      <c r="T39" s="269"/>
      <c r="U39" s="1428"/>
      <c r="V39" s="1428"/>
      <c r="W39" s="269"/>
      <c r="X39" s="269"/>
      <c r="Y39" s="269"/>
      <c r="Z39" s="269"/>
      <c r="AA39" s="269"/>
      <c r="AB39" s="269"/>
      <c r="AC39" s="269"/>
      <c r="AD39" s="269"/>
      <c r="AF39" s="269"/>
      <c r="AG39" s="269"/>
      <c r="AH39" s="269"/>
    </row>
    <row r="40" spans="1:34" ht="13.5" customHeight="1" x14ac:dyDescent="0.25">
      <c r="A40" s="131"/>
      <c r="B40" s="240"/>
      <c r="C40" s="95" t="s">
        <v>272</v>
      </c>
      <c r="D40" s="188"/>
      <c r="E40" s="188"/>
      <c r="F40" s="188"/>
      <c r="G40" s="188"/>
      <c r="H40" s="188"/>
      <c r="I40" s="1030">
        <v>2177.140839068968</v>
      </c>
      <c r="J40" s="1030">
        <v>2022.1768515946819</v>
      </c>
      <c r="K40" s="1240">
        <v>3067.01</v>
      </c>
      <c r="L40" s="1241">
        <v>2854.48</v>
      </c>
      <c r="M40" s="1003">
        <v>0.6</v>
      </c>
      <c r="N40" s="1003">
        <v>0.4</v>
      </c>
      <c r="O40" s="998"/>
      <c r="P40" s="900"/>
      <c r="R40" s="1089"/>
      <c r="T40" s="269"/>
      <c r="U40" s="1428"/>
      <c r="V40" s="1428"/>
      <c r="W40" s="269"/>
      <c r="X40" s="269"/>
      <c r="Y40" s="269"/>
      <c r="Z40" s="269"/>
      <c r="AA40" s="269"/>
      <c r="AB40" s="269"/>
      <c r="AC40" s="269"/>
      <c r="AD40" s="269"/>
      <c r="AF40" s="269"/>
      <c r="AG40" s="269"/>
      <c r="AH40" s="269"/>
    </row>
    <row r="41" spans="1:34" ht="13.5" customHeight="1" x14ac:dyDescent="0.25">
      <c r="A41" s="131"/>
      <c r="B41" s="240"/>
      <c r="C41" s="95" t="s">
        <v>271</v>
      </c>
      <c r="D41" s="188"/>
      <c r="E41" s="188"/>
      <c r="F41" s="188"/>
      <c r="G41" s="188"/>
      <c r="H41" s="188"/>
      <c r="I41" s="1030">
        <v>895.59153758711216</v>
      </c>
      <c r="J41" s="1030">
        <v>927.73224506384531</v>
      </c>
      <c r="K41" s="1240">
        <v>1101.0899999999999</v>
      </c>
      <c r="L41" s="1241">
        <v>1126.3599999999999</v>
      </c>
      <c r="M41" s="1003">
        <v>18.899999999999999</v>
      </c>
      <c r="N41" s="1003">
        <v>19</v>
      </c>
      <c r="O41" s="998"/>
      <c r="P41" s="900"/>
      <c r="R41" s="1089"/>
      <c r="T41" s="269"/>
      <c r="U41" s="1428"/>
      <c r="V41" s="1428"/>
      <c r="W41" s="269"/>
      <c r="X41" s="269"/>
      <c r="Y41" s="269"/>
      <c r="Z41" s="269"/>
      <c r="AA41" s="269"/>
      <c r="AB41" s="269"/>
      <c r="AC41" s="269"/>
      <c r="AD41" s="269"/>
      <c r="AF41" s="269"/>
      <c r="AG41" s="269"/>
      <c r="AH41" s="269"/>
    </row>
    <row r="42" spans="1:34" ht="13.5" customHeight="1" x14ac:dyDescent="0.25">
      <c r="A42" s="131"/>
      <c r="B42" s="240"/>
      <c r="C42" s="95" t="s">
        <v>270</v>
      </c>
      <c r="D42" s="188"/>
      <c r="E42" s="188"/>
      <c r="F42" s="188"/>
      <c r="G42" s="188"/>
      <c r="H42" s="188"/>
      <c r="I42" s="1030">
        <v>863.81888328486809</v>
      </c>
      <c r="J42" s="1030">
        <v>861.75207349361222</v>
      </c>
      <c r="K42" s="1240">
        <v>978.03</v>
      </c>
      <c r="L42" s="1241">
        <v>977.53</v>
      </c>
      <c r="M42" s="1003">
        <v>22.7</v>
      </c>
      <c r="N42" s="1003">
        <v>24.8</v>
      </c>
      <c r="O42" s="998"/>
      <c r="P42" s="900"/>
      <c r="R42" s="1089"/>
      <c r="T42" s="269"/>
      <c r="U42" s="1428"/>
      <c r="V42" s="1428"/>
      <c r="W42" s="269"/>
      <c r="X42" s="269"/>
      <c r="Y42" s="269"/>
      <c r="Z42" s="269"/>
      <c r="AA42" s="269"/>
      <c r="AB42" s="269"/>
      <c r="AC42" s="269"/>
      <c r="AD42" s="269"/>
      <c r="AF42" s="269"/>
      <c r="AG42" s="269"/>
      <c r="AH42" s="269"/>
    </row>
    <row r="43" spans="1:34" ht="13.5" customHeight="1" x14ac:dyDescent="0.25">
      <c r="A43" s="131"/>
      <c r="B43" s="240"/>
      <c r="C43" s="95" t="s">
        <v>336</v>
      </c>
      <c r="D43" s="188"/>
      <c r="E43" s="188"/>
      <c r="F43" s="188"/>
      <c r="G43" s="188"/>
      <c r="H43" s="188"/>
      <c r="I43" s="1030">
        <v>922.87173456983521</v>
      </c>
      <c r="J43" s="1030">
        <v>932.51521618364848</v>
      </c>
      <c r="K43" s="1240">
        <v>1082.3399999999999</v>
      </c>
      <c r="L43" s="1241">
        <v>1091.1099999999999</v>
      </c>
      <c r="M43" s="1003">
        <v>20.9</v>
      </c>
      <c r="N43" s="1003">
        <v>24</v>
      </c>
      <c r="O43" s="998"/>
      <c r="P43" s="900"/>
      <c r="R43" s="1089"/>
      <c r="T43" s="269"/>
      <c r="U43" s="1428"/>
      <c r="V43" s="1428"/>
      <c r="W43" s="269"/>
      <c r="X43" s="269"/>
      <c r="Y43" s="269"/>
      <c r="Z43" s="269"/>
      <c r="AA43" s="269"/>
      <c r="AB43" s="269"/>
      <c r="AC43" s="269"/>
      <c r="AD43" s="269"/>
      <c r="AF43" s="269"/>
      <c r="AG43" s="269"/>
      <c r="AH43" s="269"/>
    </row>
    <row r="44" spans="1:34" ht="13.5" customHeight="1" x14ac:dyDescent="0.25">
      <c r="A44" s="131"/>
      <c r="B44" s="240"/>
      <c r="C44" s="95" t="s">
        <v>269</v>
      </c>
      <c r="D44" s="95"/>
      <c r="E44" s="95"/>
      <c r="F44" s="95"/>
      <c r="G44" s="95"/>
      <c r="H44" s="95"/>
      <c r="I44" s="1030">
        <v>1091.346120276452</v>
      </c>
      <c r="J44" s="1030">
        <v>1053.4568711826744</v>
      </c>
      <c r="K44" s="1240">
        <v>1455.62</v>
      </c>
      <c r="L44" s="1241">
        <v>1557.75</v>
      </c>
      <c r="M44" s="1003">
        <v>11.1</v>
      </c>
      <c r="N44" s="1003">
        <v>12.7</v>
      </c>
      <c r="O44" s="998"/>
      <c r="P44" s="900"/>
      <c r="R44" s="1089"/>
      <c r="T44" s="269"/>
      <c r="U44" s="1428"/>
      <c r="V44" s="1428"/>
      <c r="W44" s="269"/>
      <c r="X44" s="269"/>
      <c r="Y44" s="269"/>
      <c r="Z44" s="269"/>
      <c r="AA44" s="269"/>
      <c r="AB44" s="269"/>
      <c r="AC44" s="269"/>
      <c r="AD44" s="269"/>
      <c r="AF44" s="269"/>
      <c r="AG44" s="269"/>
      <c r="AH44" s="269"/>
    </row>
    <row r="45" spans="1:34" ht="13.5" customHeight="1" x14ac:dyDescent="0.25">
      <c r="A45" s="131"/>
      <c r="B45" s="240"/>
      <c r="C45" s="95" t="s">
        <v>268</v>
      </c>
      <c r="D45" s="188"/>
      <c r="E45" s="188"/>
      <c r="F45" s="188"/>
      <c r="G45" s="188"/>
      <c r="H45" s="188"/>
      <c r="I45" s="1030">
        <v>711.04731478160693</v>
      </c>
      <c r="J45" s="1030">
        <v>713.932510472275</v>
      </c>
      <c r="K45" s="1240">
        <v>773.74</v>
      </c>
      <c r="L45" s="1241">
        <v>775.75</v>
      </c>
      <c r="M45" s="1003">
        <v>34.700000000000003</v>
      </c>
      <c r="N45" s="1003">
        <v>35.9</v>
      </c>
      <c r="O45" s="998"/>
      <c r="P45" s="900"/>
      <c r="R45" s="1089"/>
      <c r="T45" s="269"/>
      <c r="U45" s="1428"/>
      <c r="V45" s="1428"/>
      <c r="W45" s="269"/>
      <c r="X45" s="269"/>
      <c r="Y45" s="269"/>
      <c r="Z45" s="269"/>
      <c r="AA45" s="269"/>
      <c r="AB45" s="269"/>
      <c r="AC45" s="269"/>
      <c r="AD45" s="269"/>
      <c r="AF45" s="269"/>
      <c r="AG45" s="269"/>
      <c r="AH45" s="269"/>
    </row>
    <row r="46" spans="1:34" ht="13.5" customHeight="1" x14ac:dyDescent="0.25">
      <c r="A46" s="131"/>
      <c r="B46" s="240"/>
      <c r="C46" s="95" t="s">
        <v>267</v>
      </c>
      <c r="D46" s="188"/>
      <c r="E46" s="188"/>
      <c r="F46" s="188"/>
      <c r="G46" s="188"/>
      <c r="H46" s="188"/>
      <c r="I46" s="1030">
        <v>1540.9372848268554</v>
      </c>
      <c r="J46" s="1030">
        <v>1574.1902614137941</v>
      </c>
      <c r="K46" s="1240">
        <v>1834.94</v>
      </c>
      <c r="L46" s="1241">
        <v>1854.29</v>
      </c>
      <c r="M46" s="1003">
        <v>5.3</v>
      </c>
      <c r="N46" s="1003">
        <v>6.6</v>
      </c>
      <c r="O46" s="998"/>
      <c r="P46" s="900"/>
      <c r="R46" s="1089"/>
      <c r="T46" s="269"/>
      <c r="U46" s="1428"/>
      <c r="V46" s="1428"/>
      <c r="W46" s="269"/>
      <c r="X46" s="269"/>
      <c r="Y46" s="269"/>
      <c r="Z46" s="269"/>
      <c r="AA46" s="269"/>
      <c r="AB46" s="269"/>
      <c r="AC46" s="269"/>
      <c r="AD46" s="269"/>
      <c r="AF46" s="269"/>
      <c r="AG46" s="269"/>
      <c r="AH46" s="269"/>
    </row>
    <row r="47" spans="1:34" ht="13.5" customHeight="1" x14ac:dyDescent="0.25">
      <c r="A47" s="131"/>
      <c r="B47" s="240"/>
      <c r="C47" s="95" t="s">
        <v>266</v>
      </c>
      <c r="D47" s="188"/>
      <c r="E47" s="188"/>
      <c r="F47" s="188"/>
      <c r="G47" s="188"/>
      <c r="H47" s="188"/>
      <c r="I47" s="1030">
        <v>1572.5093203798053</v>
      </c>
      <c r="J47" s="1030">
        <v>1552.0245100916054</v>
      </c>
      <c r="K47" s="1240">
        <v>2270.06</v>
      </c>
      <c r="L47" s="1241">
        <v>2224.61</v>
      </c>
      <c r="M47" s="1003">
        <v>1.2</v>
      </c>
      <c r="N47" s="1003">
        <v>2.2000000000000002</v>
      </c>
      <c r="O47" s="998"/>
      <c r="P47" s="900"/>
      <c r="R47" s="1089"/>
      <c r="T47" s="269"/>
      <c r="U47" s="1428"/>
      <c r="V47" s="1428"/>
      <c r="W47" s="269"/>
      <c r="X47" s="269"/>
      <c r="Y47" s="269"/>
      <c r="Z47" s="269"/>
      <c r="AA47" s="269"/>
      <c r="AB47" s="269"/>
      <c r="AC47" s="269"/>
      <c r="AD47" s="269"/>
      <c r="AF47" s="269"/>
      <c r="AG47" s="269"/>
      <c r="AH47" s="269"/>
    </row>
    <row r="48" spans="1:34" ht="13.5" customHeight="1" x14ac:dyDescent="0.25">
      <c r="A48" s="131"/>
      <c r="B48" s="240"/>
      <c r="C48" s="95" t="s">
        <v>265</v>
      </c>
      <c r="D48" s="188"/>
      <c r="E48" s="188"/>
      <c r="F48" s="188"/>
      <c r="G48" s="188"/>
      <c r="H48" s="188"/>
      <c r="I48" s="1030">
        <v>1004.2502727339743</v>
      </c>
      <c r="J48" s="1030">
        <v>1041.9840009632228</v>
      </c>
      <c r="K48" s="1240">
        <v>1113.2</v>
      </c>
      <c r="L48" s="1241">
        <v>1140</v>
      </c>
      <c r="M48" s="1003">
        <v>19.899999999999999</v>
      </c>
      <c r="N48" s="1003">
        <v>27.4</v>
      </c>
      <c r="O48" s="998"/>
      <c r="P48" s="900"/>
      <c r="R48" s="1089"/>
      <c r="T48" s="269"/>
      <c r="U48" s="1428"/>
      <c r="V48" s="1428"/>
      <c r="W48" s="269"/>
      <c r="X48" s="269"/>
      <c r="Y48" s="269"/>
      <c r="Z48" s="269"/>
      <c r="AA48" s="269"/>
      <c r="AB48" s="269"/>
      <c r="AC48" s="269"/>
      <c r="AD48" s="269"/>
      <c r="AF48" s="269"/>
      <c r="AG48" s="269"/>
      <c r="AH48" s="269"/>
    </row>
    <row r="49" spans="1:34" ht="13.5" customHeight="1" x14ac:dyDescent="0.25">
      <c r="A49" s="131"/>
      <c r="B49" s="240"/>
      <c r="C49" s="95" t="s">
        <v>264</v>
      </c>
      <c r="D49" s="188"/>
      <c r="E49" s="188"/>
      <c r="F49" s="188"/>
      <c r="G49" s="188"/>
      <c r="H49" s="188"/>
      <c r="I49" s="1030">
        <v>1277.4052178039108</v>
      </c>
      <c r="J49" s="1030">
        <v>1285.3371419285079</v>
      </c>
      <c r="K49" s="1240">
        <v>1452.63</v>
      </c>
      <c r="L49" s="1241">
        <v>1439.79</v>
      </c>
      <c r="M49" s="1003">
        <v>8.4</v>
      </c>
      <c r="N49" s="1003">
        <v>11.4</v>
      </c>
      <c r="O49" s="998"/>
      <c r="P49" s="900"/>
      <c r="R49" s="1089"/>
      <c r="T49" s="269"/>
      <c r="U49" s="1428"/>
      <c r="V49" s="1428"/>
      <c r="W49" s="269"/>
      <c r="X49" s="269"/>
      <c r="Y49" s="269"/>
      <c r="Z49" s="269"/>
      <c r="AA49" s="269"/>
      <c r="AB49" s="269"/>
      <c r="AC49" s="269"/>
      <c r="AD49" s="269"/>
      <c r="AF49" s="269"/>
      <c r="AG49" s="269"/>
      <c r="AH49" s="269"/>
    </row>
    <row r="50" spans="1:34" ht="13.5" customHeight="1" x14ac:dyDescent="0.25">
      <c r="A50" s="131"/>
      <c r="B50" s="240"/>
      <c r="C50" s="95" t="s">
        <v>263</v>
      </c>
      <c r="D50" s="188"/>
      <c r="E50" s="188"/>
      <c r="F50" s="188"/>
      <c r="G50" s="188"/>
      <c r="H50" s="188"/>
      <c r="I50" s="1030">
        <v>766.93772090756761</v>
      </c>
      <c r="J50" s="1030">
        <v>764.32330511190742</v>
      </c>
      <c r="K50" s="1240">
        <v>892.3</v>
      </c>
      <c r="L50" s="1241">
        <v>887.82</v>
      </c>
      <c r="M50" s="1003">
        <v>26.2</v>
      </c>
      <c r="N50" s="1003">
        <v>36.299999999999997</v>
      </c>
      <c r="O50" s="998"/>
      <c r="P50" s="900"/>
      <c r="R50" s="1089"/>
      <c r="T50" s="269"/>
      <c r="U50" s="1428"/>
      <c r="V50" s="1428"/>
      <c r="W50" s="269"/>
      <c r="X50" s="269"/>
      <c r="Y50" s="269"/>
      <c r="Z50" s="269"/>
      <c r="AA50" s="269"/>
      <c r="AB50" s="269"/>
      <c r="AC50" s="269"/>
      <c r="AD50" s="269"/>
      <c r="AF50" s="269"/>
      <c r="AG50" s="269"/>
      <c r="AH50" s="269"/>
    </row>
    <row r="51" spans="1:34" ht="13.5" customHeight="1" x14ac:dyDescent="0.25">
      <c r="A51" s="131"/>
      <c r="B51" s="240"/>
      <c r="C51" s="95" t="s">
        <v>262</v>
      </c>
      <c r="D51" s="188"/>
      <c r="E51" s="188"/>
      <c r="F51" s="188"/>
      <c r="G51" s="188"/>
      <c r="H51" s="188"/>
      <c r="I51" s="1030">
        <v>1202.1051295259754</v>
      </c>
      <c r="J51" s="1030">
        <v>1186.9488890379257</v>
      </c>
      <c r="K51" s="1240">
        <v>1301.7</v>
      </c>
      <c r="L51" s="1241">
        <v>1284.9100000000001</v>
      </c>
      <c r="M51" s="1003">
        <v>9.8000000000000007</v>
      </c>
      <c r="N51" s="1003">
        <v>11</v>
      </c>
      <c r="O51" s="998"/>
      <c r="P51" s="900"/>
      <c r="R51" s="1089"/>
      <c r="T51" s="269"/>
      <c r="U51" s="1428"/>
      <c r="V51" s="1428"/>
      <c r="W51" s="269"/>
      <c r="X51" s="269"/>
      <c r="Y51" s="269"/>
      <c r="Z51" s="269"/>
      <c r="AA51" s="269"/>
      <c r="AB51" s="269"/>
      <c r="AC51" s="269"/>
      <c r="AD51" s="269"/>
      <c r="AF51" s="269"/>
      <c r="AG51" s="269"/>
      <c r="AH51" s="269"/>
    </row>
    <row r="52" spans="1:34" ht="13.5" customHeight="1" x14ac:dyDescent="0.25">
      <c r="A52" s="131"/>
      <c r="B52" s="240"/>
      <c r="C52" s="95" t="s">
        <v>261</v>
      </c>
      <c r="D52" s="188"/>
      <c r="E52" s="188"/>
      <c r="F52" s="188"/>
      <c r="G52" s="188"/>
      <c r="H52" s="188"/>
      <c r="I52" s="1030">
        <v>767.73660899536776</v>
      </c>
      <c r="J52" s="1030">
        <v>778.92490281375706</v>
      </c>
      <c r="K52" s="1240">
        <v>856.67</v>
      </c>
      <c r="L52" s="1241">
        <v>862.43</v>
      </c>
      <c r="M52" s="1003">
        <v>21.4</v>
      </c>
      <c r="N52" s="1003">
        <v>28.5</v>
      </c>
      <c r="O52" s="998"/>
      <c r="P52" s="900"/>
      <c r="R52" s="1089"/>
      <c r="T52" s="269"/>
      <c r="U52" s="1428"/>
      <c r="V52" s="1428"/>
      <c r="W52" s="269"/>
      <c r="X52" s="269"/>
      <c r="Y52" s="269"/>
      <c r="Z52" s="269"/>
      <c r="AA52" s="269"/>
      <c r="AB52" s="269"/>
      <c r="AC52" s="269"/>
      <c r="AD52" s="269"/>
      <c r="AF52" s="269"/>
      <c r="AG52" s="269"/>
      <c r="AH52" s="269"/>
    </row>
    <row r="53" spans="1:34" ht="13.5" customHeight="1" x14ac:dyDescent="0.25">
      <c r="A53" s="131"/>
      <c r="B53" s="240"/>
      <c r="C53" s="95" t="s">
        <v>260</v>
      </c>
      <c r="D53" s="188"/>
      <c r="E53" s="188"/>
      <c r="F53" s="188"/>
      <c r="G53" s="188"/>
      <c r="H53" s="188"/>
      <c r="I53" s="1030">
        <v>1331.4384742590216</v>
      </c>
      <c r="J53" s="1030">
        <v>1343.3243536087937</v>
      </c>
      <c r="K53" s="1240">
        <v>1496.99</v>
      </c>
      <c r="L53" s="1241">
        <v>1220.5</v>
      </c>
      <c r="M53" s="1003">
        <v>21.2</v>
      </c>
      <c r="N53" s="1003">
        <v>29.2</v>
      </c>
      <c r="O53" s="998"/>
      <c r="P53" s="900"/>
      <c r="R53" s="1089"/>
      <c r="T53" s="269"/>
      <c r="U53" s="1428"/>
      <c r="V53" s="1428"/>
      <c r="W53" s="269"/>
      <c r="X53" s="269"/>
      <c r="Y53" s="269"/>
      <c r="Z53" s="269"/>
      <c r="AA53" s="269"/>
      <c r="AB53" s="269"/>
      <c r="AC53" s="269"/>
      <c r="AD53" s="269"/>
      <c r="AF53" s="269"/>
      <c r="AG53" s="269"/>
      <c r="AH53" s="269"/>
    </row>
    <row r="54" spans="1:34" ht="13.5" customHeight="1" x14ac:dyDescent="0.25">
      <c r="A54" s="131"/>
      <c r="B54" s="240"/>
      <c r="C54" s="95" t="s">
        <v>110</v>
      </c>
      <c r="D54" s="188"/>
      <c r="E54" s="188"/>
      <c r="F54" s="188"/>
      <c r="G54" s="188"/>
      <c r="H54" s="188"/>
      <c r="I54" s="1030">
        <v>930.25321200866392</v>
      </c>
      <c r="J54" s="1030">
        <v>956.99450534874563</v>
      </c>
      <c r="K54" s="1240">
        <v>1050.1199999999999</v>
      </c>
      <c r="L54" s="1241">
        <v>1063.67</v>
      </c>
      <c r="M54" s="1003">
        <v>27.4</v>
      </c>
      <c r="N54" s="1003">
        <v>30.2</v>
      </c>
      <c r="O54" s="998"/>
      <c r="P54" s="900"/>
      <c r="T54" s="269"/>
      <c r="U54" s="1428"/>
      <c r="V54" s="1428"/>
      <c r="W54" s="269"/>
      <c r="X54" s="269"/>
      <c r="Y54" s="269"/>
      <c r="Z54" s="269"/>
      <c r="AA54" s="269"/>
      <c r="AB54" s="269"/>
      <c r="AC54" s="269"/>
      <c r="AD54" s="269"/>
      <c r="AF54" s="269"/>
      <c r="AG54" s="269"/>
      <c r="AH54" s="269"/>
    </row>
    <row r="55" spans="1:34" ht="13.5" customHeight="1" x14ac:dyDescent="0.25">
      <c r="A55" s="131"/>
      <c r="B55" s="240"/>
      <c r="C55" s="1584" t="s">
        <v>482</v>
      </c>
      <c r="D55" s="1584"/>
      <c r="E55" s="1584"/>
      <c r="F55" s="1584"/>
      <c r="G55" s="1584"/>
      <c r="H55" s="1584"/>
      <c r="I55" s="1584"/>
      <c r="J55" s="1584"/>
      <c r="K55" s="1584"/>
      <c r="L55" s="1584"/>
      <c r="M55" s="1584"/>
      <c r="N55" s="1584"/>
      <c r="O55" s="1584"/>
      <c r="P55" s="131"/>
      <c r="R55" s="1089"/>
      <c r="U55" s="1428"/>
      <c r="V55" s="1428"/>
    </row>
    <row r="56" spans="1:34" ht="13.5" customHeight="1" x14ac:dyDescent="0.25">
      <c r="A56" s="131"/>
      <c r="B56" s="240"/>
      <c r="C56" s="186" t="s">
        <v>387</v>
      </c>
      <c r="D56" s="133"/>
      <c r="E56" s="134"/>
      <c r="F56" s="185"/>
      <c r="G56" s="185"/>
      <c r="H56" s="146"/>
      <c r="I56" s="1585" t="s">
        <v>422</v>
      </c>
      <c r="J56" s="1585"/>
      <c r="K56" s="1585"/>
      <c r="L56" s="1585"/>
      <c r="M56" s="1585"/>
      <c r="N56" s="1585"/>
      <c r="O56" s="1585"/>
      <c r="P56" s="131"/>
      <c r="U56" s="1428"/>
      <c r="V56" s="1428"/>
    </row>
    <row r="57" spans="1:34" ht="13.5" customHeight="1" x14ac:dyDescent="0.25">
      <c r="A57" s="131"/>
      <c r="B57" s="244">
        <v>14</v>
      </c>
      <c r="C57" s="1573">
        <v>42767</v>
      </c>
      <c r="D57" s="1573"/>
      <c r="E57" s="133"/>
      <c r="F57" s="133"/>
      <c r="G57" s="133"/>
      <c r="H57" s="133"/>
      <c r="I57" s="133"/>
      <c r="J57" s="133"/>
      <c r="K57" s="133"/>
      <c r="L57" s="133"/>
      <c r="M57" s="133"/>
      <c r="N57" s="133"/>
      <c r="P57" s="131"/>
    </row>
  </sheetData>
  <mergeCells count="20">
    <mergeCell ref="L1:O1"/>
    <mergeCell ref="C5:D6"/>
    <mergeCell ref="C8:F8"/>
    <mergeCell ref="C13:D14"/>
    <mergeCell ref="H14:I14"/>
    <mergeCell ref="J14:K14"/>
    <mergeCell ref="L14:M14"/>
    <mergeCell ref="C29:F29"/>
    <mergeCell ref="C57:D57"/>
    <mergeCell ref="C33:N33"/>
    <mergeCell ref="C34:D35"/>
    <mergeCell ref="I35:J35"/>
    <mergeCell ref="K35:L35"/>
    <mergeCell ref="M35:N35"/>
    <mergeCell ref="G32:H32"/>
    <mergeCell ref="I32:J32"/>
    <mergeCell ref="K32:L32"/>
    <mergeCell ref="M32:N32"/>
    <mergeCell ref="C55:O55"/>
    <mergeCell ref="I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ColWidth="9.109375" defaultRowHeight="13.2" x14ac:dyDescent="0.25"/>
  <cols>
    <col min="1" max="1" width="1" style="92" customWidth="1"/>
    <col min="2" max="2" width="2.5546875" style="92" customWidth="1"/>
    <col min="3" max="3" width="2.33203125" style="92" customWidth="1"/>
    <col min="4" max="4" width="39.109375" style="92" customWidth="1"/>
    <col min="5" max="5" width="10.44140625" style="92" customWidth="1"/>
    <col min="6" max="6" width="11" style="92" customWidth="1"/>
    <col min="7" max="7" width="10.44140625" style="92" customWidth="1"/>
    <col min="8" max="8" width="11" style="92" customWidth="1"/>
    <col min="9" max="9" width="10.6640625" style="92" customWidth="1"/>
    <col min="10" max="10" width="2.5546875" style="92" customWidth="1"/>
    <col min="11" max="11" width="1" style="92" customWidth="1"/>
    <col min="12" max="16384" width="9.109375" style="92"/>
  </cols>
  <sheetData>
    <row r="1" spans="1:11" ht="13.5" customHeight="1" x14ac:dyDescent="0.25">
      <c r="A1" s="2"/>
      <c r="B1" s="1605" t="s">
        <v>318</v>
      </c>
      <c r="C1" s="1605"/>
      <c r="D1" s="1605"/>
      <c r="E1" s="218"/>
      <c r="F1" s="218"/>
      <c r="G1" s="218"/>
      <c r="H1" s="218"/>
      <c r="I1" s="218"/>
      <c r="J1" s="260"/>
      <c r="K1" s="2"/>
    </row>
    <row r="2" spans="1:11" ht="6" customHeight="1" x14ac:dyDescent="0.25">
      <c r="A2" s="2"/>
      <c r="B2" s="1534"/>
      <c r="C2" s="1534"/>
      <c r="D2" s="1534"/>
      <c r="E2" s="4"/>
      <c r="F2" s="4"/>
      <c r="G2" s="4"/>
      <c r="H2" s="4"/>
      <c r="I2" s="4"/>
      <c r="J2" s="529"/>
      <c r="K2" s="2"/>
    </row>
    <row r="3" spans="1:11" ht="13.5" customHeight="1" thickBot="1" x14ac:dyDescent="0.3">
      <c r="A3" s="2"/>
      <c r="B3" s="4"/>
      <c r="C3" s="4"/>
      <c r="D3" s="4"/>
      <c r="E3" s="724"/>
      <c r="F3" s="724"/>
      <c r="G3" s="724"/>
      <c r="H3" s="724"/>
      <c r="I3" s="724" t="s">
        <v>70</v>
      </c>
      <c r="J3" s="215"/>
      <c r="K3" s="2"/>
    </row>
    <row r="4" spans="1:11" s="7" customFormat="1" ht="13.5" customHeight="1" thickBot="1" x14ac:dyDescent="0.3">
      <c r="A4" s="6"/>
      <c r="B4" s="14"/>
      <c r="C4" s="1598" t="s">
        <v>345</v>
      </c>
      <c r="D4" s="1599"/>
      <c r="E4" s="1599"/>
      <c r="F4" s="1599"/>
      <c r="G4" s="1599"/>
      <c r="H4" s="1599"/>
      <c r="I4" s="1600"/>
      <c r="J4" s="215"/>
      <c r="K4" s="6"/>
    </row>
    <row r="5" spans="1:11" ht="4.5" customHeight="1" x14ac:dyDescent="0.25">
      <c r="A5" s="2"/>
      <c r="B5" s="4"/>
      <c r="C5" s="1601" t="s">
        <v>85</v>
      </c>
      <c r="D5" s="1602"/>
      <c r="E5" s="726"/>
      <c r="F5" s="726"/>
      <c r="G5" s="726"/>
      <c r="H5" s="726"/>
      <c r="I5" s="726"/>
      <c r="J5" s="215"/>
      <c r="K5" s="2"/>
    </row>
    <row r="6" spans="1:11" ht="15.75" customHeight="1" x14ac:dyDescent="0.25">
      <c r="A6" s="2"/>
      <c r="B6" s="4"/>
      <c r="C6" s="1601"/>
      <c r="D6" s="1602"/>
      <c r="E6" s="1596" t="s">
        <v>344</v>
      </c>
      <c r="F6" s="1596"/>
      <c r="G6" s="1596"/>
      <c r="H6" s="1596"/>
      <c r="I6" s="1596"/>
      <c r="J6" s="215"/>
      <c r="K6" s="2"/>
    </row>
    <row r="7" spans="1:11" ht="13.5" customHeight="1" x14ac:dyDescent="0.25">
      <c r="A7" s="2"/>
      <c r="B7" s="4"/>
      <c r="C7" s="1602"/>
      <c r="D7" s="1602"/>
      <c r="E7" s="1129">
        <v>2015</v>
      </c>
      <c r="F7" s="1603">
        <v>2016</v>
      </c>
      <c r="G7" s="1604"/>
      <c r="H7" s="1604"/>
      <c r="I7" s="1604"/>
      <c r="J7" s="215"/>
      <c r="K7" s="2"/>
    </row>
    <row r="8" spans="1:11" ht="13.5" customHeight="1" x14ac:dyDescent="0.25">
      <c r="A8" s="2"/>
      <c r="B8" s="4"/>
      <c r="C8" s="531"/>
      <c r="D8" s="531"/>
      <c r="E8" s="1096" t="s">
        <v>96</v>
      </c>
      <c r="F8" s="725" t="s">
        <v>93</v>
      </c>
      <c r="G8" s="950" t="s">
        <v>102</v>
      </c>
      <c r="H8" s="725" t="s">
        <v>554</v>
      </c>
      <c r="I8" s="1096" t="s">
        <v>96</v>
      </c>
      <c r="J8" s="215"/>
      <c r="K8" s="2"/>
    </row>
    <row r="9" spans="1:11" s="534" customFormat="1" ht="23.25" customHeight="1" x14ac:dyDescent="0.25">
      <c r="A9" s="532"/>
      <c r="B9" s="533"/>
      <c r="C9" s="1597" t="s">
        <v>68</v>
      </c>
      <c r="D9" s="1597"/>
      <c r="E9" s="1026">
        <v>5.19</v>
      </c>
      <c r="F9" s="1026">
        <v>5.19</v>
      </c>
      <c r="G9" s="1026">
        <v>5.21</v>
      </c>
      <c r="H9" s="1026">
        <v>5.21</v>
      </c>
      <c r="I9" s="1026">
        <v>5.2</v>
      </c>
      <c r="J9" s="600"/>
      <c r="K9" s="532"/>
    </row>
    <row r="10" spans="1:11" ht="18.75" customHeight="1" x14ac:dyDescent="0.25">
      <c r="A10" s="2"/>
      <c r="B10" s="4"/>
      <c r="C10" s="202" t="s">
        <v>326</v>
      </c>
      <c r="D10" s="13"/>
      <c r="E10" s="1027">
        <v>10.86</v>
      </c>
      <c r="F10" s="1027">
        <v>10.95</v>
      </c>
      <c r="G10" s="1027">
        <v>10.93</v>
      </c>
      <c r="H10" s="1027">
        <v>10.63</v>
      </c>
      <c r="I10" s="1027">
        <v>10.77</v>
      </c>
      <c r="J10" s="600"/>
      <c r="K10" s="2"/>
    </row>
    <row r="11" spans="1:11" ht="18.75" customHeight="1" x14ac:dyDescent="0.25">
      <c r="A11" s="2"/>
      <c r="B11" s="4"/>
      <c r="C11" s="202" t="s">
        <v>252</v>
      </c>
      <c r="D11" s="22"/>
      <c r="E11" s="1027">
        <v>7.03</v>
      </c>
      <c r="F11" s="1027">
        <v>6.98</v>
      </c>
      <c r="G11" s="1027">
        <v>6.96</v>
      </c>
      <c r="H11" s="1027">
        <v>7.02</v>
      </c>
      <c r="I11" s="1027">
        <v>7.07</v>
      </c>
      <c r="J11" s="600"/>
      <c r="K11" s="2"/>
    </row>
    <row r="12" spans="1:11" ht="18.75" customHeight="1" x14ac:dyDescent="0.25">
      <c r="A12" s="2"/>
      <c r="B12" s="4"/>
      <c r="C12" s="202" t="s">
        <v>253</v>
      </c>
      <c r="D12" s="22"/>
      <c r="E12" s="1027">
        <v>4.22</v>
      </c>
      <c r="F12" s="1027">
        <v>4.2300000000000004</v>
      </c>
      <c r="G12" s="1027">
        <v>4.29</v>
      </c>
      <c r="H12" s="1027">
        <v>4.3</v>
      </c>
      <c r="I12" s="1027">
        <v>4.28</v>
      </c>
      <c r="J12" s="600"/>
      <c r="K12" s="2"/>
    </row>
    <row r="13" spans="1:11" ht="18.75" customHeight="1" x14ac:dyDescent="0.25">
      <c r="A13" s="2"/>
      <c r="B13" s="4"/>
      <c r="C13" s="202" t="s">
        <v>84</v>
      </c>
      <c r="D13" s="13"/>
      <c r="E13" s="1027">
        <v>4.21</v>
      </c>
      <c r="F13" s="1027">
        <v>4.21</v>
      </c>
      <c r="G13" s="1027">
        <v>4.1900000000000004</v>
      </c>
      <c r="H13" s="1027">
        <v>4.2699999999999996</v>
      </c>
      <c r="I13" s="1027">
        <v>4.2699999999999996</v>
      </c>
      <c r="J13" s="530"/>
      <c r="K13" s="2"/>
    </row>
    <row r="14" spans="1:11" ht="18.75" customHeight="1" x14ac:dyDescent="0.25">
      <c r="A14" s="2"/>
      <c r="B14" s="4"/>
      <c r="C14" s="202" t="s">
        <v>254</v>
      </c>
      <c r="D14" s="22"/>
      <c r="E14" s="1027">
        <v>4.37</v>
      </c>
      <c r="F14" s="1027">
        <v>4.47</v>
      </c>
      <c r="G14" s="1027">
        <v>4.5</v>
      </c>
      <c r="H14" s="1027">
        <v>4.4800000000000004</v>
      </c>
      <c r="I14" s="1027">
        <v>4.46</v>
      </c>
      <c r="J14" s="530"/>
      <c r="K14" s="2"/>
    </row>
    <row r="15" spans="1:11" ht="18.75" customHeight="1" x14ac:dyDescent="0.25">
      <c r="A15" s="2"/>
      <c r="B15" s="4"/>
      <c r="C15" s="202" t="s">
        <v>83</v>
      </c>
      <c r="D15" s="22"/>
      <c r="E15" s="1027">
        <v>4.26</v>
      </c>
      <c r="F15" s="1027">
        <v>4.2699999999999996</v>
      </c>
      <c r="G15" s="1027">
        <v>4.16</v>
      </c>
      <c r="H15" s="1027">
        <v>4.2699999999999996</v>
      </c>
      <c r="I15" s="1027">
        <v>4.28</v>
      </c>
      <c r="J15" s="530"/>
      <c r="K15" s="2"/>
    </row>
    <row r="16" spans="1:11" ht="18.75" customHeight="1" x14ac:dyDescent="0.25">
      <c r="A16" s="2"/>
      <c r="B16" s="4"/>
      <c r="C16" s="202" t="s">
        <v>255</v>
      </c>
      <c r="D16" s="22"/>
      <c r="E16" s="1027">
        <v>4.37</v>
      </c>
      <c r="F16" s="1027">
        <v>4.49</v>
      </c>
      <c r="G16" s="1027">
        <v>4.33</v>
      </c>
      <c r="H16" s="1027">
        <v>4.29</v>
      </c>
      <c r="I16" s="1027">
        <v>4.3099999999999996</v>
      </c>
      <c r="J16" s="530"/>
      <c r="K16" s="2"/>
    </row>
    <row r="17" spans="1:18" ht="18.75" customHeight="1" x14ac:dyDescent="0.25">
      <c r="A17" s="2"/>
      <c r="B17" s="4"/>
      <c r="C17" s="202" t="s">
        <v>82</v>
      </c>
      <c r="D17" s="22"/>
      <c r="E17" s="1027">
        <v>4.3</v>
      </c>
      <c r="F17" s="1027">
        <v>4.25</v>
      </c>
      <c r="G17" s="1027">
        <v>4.26</v>
      </c>
      <c r="H17" s="1027">
        <v>4.2300000000000004</v>
      </c>
      <c r="I17" s="1027">
        <v>4.37</v>
      </c>
      <c r="J17" s="530"/>
      <c r="K17" s="2"/>
    </row>
    <row r="18" spans="1:18" ht="18.75" customHeight="1" x14ac:dyDescent="0.25">
      <c r="A18" s="2"/>
      <c r="B18" s="4"/>
      <c r="C18" s="202" t="s">
        <v>81</v>
      </c>
      <c r="D18" s="22"/>
      <c r="E18" s="1027">
        <v>4.84</v>
      </c>
      <c r="F18" s="1027">
        <v>4.82</v>
      </c>
      <c r="G18" s="1027">
        <v>4.7300000000000004</v>
      </c>
      <c r="H18" s="1027">
        <v>4.8</v>
      </c>
      <c r="I18" s="1027">
        <v>4.78</v>
      </c>
      <c r="J18" s="530"/>
      <c r="K18" s="2"/>
    </row>
    <row r="19" spans="1:18" ht="18.75" customHeight="1" x14ac:dyDescent="0.25">
      <c r="A19" s="2"/>
      <c r="B19" s="4"/>
      <c r="C19" s="202" t="s">
        <v>256</v>
      </c>
      <c r="D19" s="22"/>
      <c r="E19" s="1027">
        <v>4.37</v>
      </c>
      <c r="F19" s="1027">
        <v>4.25</v>
      </c>
      <c r="G19" s="1027">
        <v>4.25</v>
      </c>
      <c r="H19" s="1027">
        <v>4.32</v>
      </c>
      <c r="I19" s="1027">
        <v>4.3</v>
      </c>
      <c r="J19" s="530"/>
      <c r="K19" s="2"/>
    </row>
    <row r="20" spans="1:18" ht="18.75" customHeight="1" x14ac:dyDescent="0.25">
      <c r="A20" s="2"/>
      <c r="B20" s="4"/>
      <c r="C20" s="202" t="s">
        <v>80</v>
      </c>
      <c r="D20" s="13"/>
      <c r="E20" s="1027">
        <v>5.08</v>
      </c>
      <c r="F20" s="1027">
        <v>4.92</v>
      </c>
      <c r="G20" s="1027">
        <v>4.9800000000000004</v>
      </c>
      <c r="H20" s="1027">
        <v>5.0599999999999996</v>
      </c>
      <c r="I20" s="1027">
        <v>5.12</v>
      </c>
      <c r="J20" s="530"/>
      <c r="K20" s="2"/>
    </row>
    <row r="21" spans="1:18" ht="18.75" customHeight="1" x14ac:dyDescent="0.25">
      <c r="A21" s="2"/>
      <c r="B21" s="4"/>
      <c r="C21" s="202" t="s">
        <v>257</v>
      </c>
      <c r="D21" s="22"/>
      <c r="E21" s="1027">
        <v>5.16</v>
      </c>
      <c r="F21" s="1027">
        <v>5.17</v>
      </c>
      <c r="G21" s="1027">
        <v>5.23</v>
      </c>
      <c r="H21" s="1027">
        <v>5.27</v>
      </c>
      <c r="I21" s="1027">
        <v>5.09</v>
      </c>
      <c r="J21" s="530"/>
      <c r="K21" s="2"/>
    </row>
    <row r="22" spans="1:18" ht="18.75" customHeight="1" x14ac:dyDescent="0.25">
      <c r="A22" s="2"/>
      <c r="B22" s="4"/>
      <c r="C22" s="202" t="s">
        <v>258</v>
      </c>
      <c r="D22" s="22"/>
      <c r="E22" s="1027">
        <v>4.88</v>
      </c>
      <c r="F22" s="1027">
        <v>4.8</v>
      </c>
      <c r="G22" s="1027">
        <v>4.8099999999999996</v>
      </c>
      <c r="H22" s="1027">
        <v>4.87</v>
      </c>
      <c r="I22" s="1027">
        <v>4.8499999999999996</v>
      </c>
      <c r="J22" s="530"/>
      <c r="K22" s="2"/>
    </row>
    <row r="23" spans="1:18" ht="18.75" customHeight="1" x14ac:dyDescent="0.25">
      <c r="A23" s="2"/>
      <c r="B23" s="4"/>
      <c r="C23" s="202" t="s">
        <v>332</v>
      </c>
      <c r="D23" s="22"/>
      <c r="E23" s="1027">
        <v>4.6399999999999997</v>
      </c>
      <c r="F23" s="1027">
        <v>4.67</v>
      </c>
      <c r="G23" s="1027">
        <v>4.67</v>
      </c>
      <c r="H23" s="1027">
        <v>4.7</v>
      </c>
      <c r="I23" s="1027">
        <v>4.7</v>
      </c>
      <c r="J23" s="530"/>
      <c r="K23" s="2"/>
    </row>
    <row r="24" spans="1:18" ht="18.75" customHeight="1" x14ac:dyDescent="0.25">
      <c r="A24" s="2"/>
      <c r="B24" s="4"/>
      <c r="C24" s="202" t="s">
        <v>333</v>
      </c>
      <c r="D24" s="22"/>
      <c r="E24" s="1027">
        <v>4.1100000000000003</v>
      </c>
      <c r="F24" s="1027">
        <v>4.12</v>
      </c>
      <c r="G24" s="1027">
        <v>4.1500000000000004</v>
      </c>
      <c r="H24" s="1027">
        <v>4.2</v>
      </c>
      <c r="I24" s="1027">
        <v>4.1399999999999997</v>
      </c>
      <c r="J24" s="530"/>
      <c r="K24" s="2"/>
    </row>
    <row r="25" spans="1:18" ht="35.25" customHeight="1" thickBot="1" x14ac:dyDescent="0.3">
      <c r="A25" s="2"/>
      <c r="B25" s="4"/>
      <c r="C25" s="727"/>
      <c r="D25" s="727"/>
      <c r="E25" s="535"/>
      <c r="F25" s="535"/>
      <c r="G25" s="535"/>
      <c r="H25" s="535"/>
      <c r="I25" s="535"/>
      <c r="J25" s="530"/>
      <c r="K25" s="2"/>
    </row>
    <row r="26" spans="1:18" s="7" customFormat="1" ht="13.5" customHeight="1" thickBot="1" x14ac:dyDescent="0.25">
      <c r="A26" s="6"/>
      <c r="B26" s="14"/>
      <c r="C26" s="1598" t="s">
        <v>346</v>
      </c>
      <c r="D26" s="1599"/>
      <c r="E26" s="1599"/>
      <c r="F26" s="1599"/>
      <c r="G26" s="1599"/>
      <c r="H26" s="1599"/>
      <c r="I26" s="1600"/>
      <c r="J26" s="530"/>
      <c r="K26" s="6"/>
    </row>
    <row r="27" spans="1:18" ht="4.5" customHeight="1" x14ac:dyDescent="0.25">
      <c r="A27" s="2"/>
      <c r="B27" s="4"/>
      <c r="C27" s="1601" t="s">
        <v>85</v>
      </c>
      <c r="D27" s="1602"/>
      <c r="E27" s="727"/>
      <c r="F27" s="727"/>
      <c r="G27" s="727"/>
      <c r="H27" s="727"/>
      <c r="I27" s="727"/>
      <c r="J27" s="530"/>
      <c r="K27" s="2"/>
    </row>
    <row r="28" spans="1:18" ht="15.75" customHeight="1" x14ac:dyDescent="0.25">
      <c r="A28" s="2"/>
      <c r="B28" s="4"/>
      <c r="C28" s="1601"/>
      <c r="D28" s="1602"/>
      <c r="E28" s="1596" t="s">
        <v>352</v>
      </c>
      <c r="F28" s="1596"/>
      <c r="G28" s="1596"/>
      <c r="H28" s="1596"/>
      <c r="I28" s="1596"/>
      <c r="J28" s="215"/>
      <c r="K28" s="2"/>
    </row>
    <row r="29" spans="1:18" ht="13.5" customHeight="1" x14ac:dyDescent="0.25">
      <c r="A29" s="2"/>
      <c r="B29" s="4"/>
      <c r="C29" s="1602"/>
      <c r="D29" s="1602"/>
      <c r="E29" s="1129">
        <v>2015</v>
      </c>
      <c r="F29" s="1603">
        <v>2016</v>
      </c>
      <c r="G29" s="1604"/>
      <c r="H29" s="1604"/>
      <c r="I29" s="1604"/>
      <c r="J29" s="215"/>
      <c r="K29" s="2"/>
    </row>
    <row r="30" spans="1:18" ht="13.5" customHeight="1" x14ac:dyDescent="0.25">
      <c r="A30" s="2"/>
      <c r="B30" s="4"/>
      <c r="C30" s="531"/>
      <c r="D30" s="531"/>
      <c r="E30" s="1096" t="s">
        <v>96</v>
      </c>
      <c r="F30" s="725" t="s">
        <v>93</v>
      </c>
      <c r="G30" s="950" t="s">
        <v>102</v>
      </c>
      <c r="H30" s="725" t="s">
        <v>554</v>
      </c>
      <c r="I30" s="1096" t="s">
        <v>96</v>
      </c>
      <c r="J30" s="215"/>
      <c r="K30" s="2"/>
      <c r="M30" s="1046"/>
      <c r="O30" s="1046"/>
    </row>
    <row r="31" spans="1:18" s="534" customFormat="1" ht="23.25" customHeight="1" x14ac:dyDescent="0.25">
      <c r="A31" s="532"/>
      <c r="B31" s="533"/>
      <c r="C31" s="1597" t="s">
        <v>68</v>
      </c>
      <c r="D31" s="1597"/>
      <c r="E31" s="1024">
        <v>898.25</v>
      </c>
      <c r="F31" s="1024">
        <v>897.86</v>
      </c>
      <c r="G31" s="1024">
        <v>901.57</v>
      </c>
      <c r="H31" s="1024">
        <v>902.73</v>
      </c>
      <c r="I31" s="1024">
        <v>900.77</v>
      </c>
      <c r="J31" s="600"/>
      <c r="K31" s="532"/>
      <c r="M31" s="1020"/>
      <c r="O31" s="1085"/>
      <c r="Q31" s="1020"/>
      <c r="R31" s="1020"/>
    </row>
    <row r="32" spans="1:18" ht="18.75" customHeight="1" x14ac:dyDescent="0.25">
      <c r="A32" s="2"/>
      <c r="B32" s="4"/>
      <c r="C32" s="202" t="s">
        <v>326</v>
      </c>
      <c r="D32" s="13"/>
      <c r="E32" s="1025">
        <v>1864.56</v>
      </c>
      <c r="F32" s="1025">
        <v>1883.15</v>
      </c>
      <c r="G32" s="1025">
        <v>1878.1</v>
      </c>
      <c r="H32" s="1025">
        <v>1826.47</v>
      </c>
      <c r="I32" s="1025">
        <v>1849.69</v>
      </c>
      <c r="J32" s="600"/>
      <c r="K32" s="2"/>
      <c r="M32" s="1020"/>
      <c r="N32" s="534"/>
      <c r="O32" s="1085"/>
    </row>
    <row r="33" spans="1:15" ht="18.75" customHeight="1" x14ac:dyDescent="0.25">
      <c r="A33" s="2"/>
      <c r="B33" s="4"/>
      <c r="C33" s="202" t="s">
        <v>252</v>
      </c>
      <c r="D33" s="22"/>
      <c r="E33" s="1025">
        <v>1217.74</v>
      </c>
      <c r="F33" s="1025">
        <v>1209.71</v>
      </c>
      <c r="G33" s="1025">
        <v>1205.8900000000001</v>
      </c>
      <c r="H33" s="1025">
        <v>1217.05</v>
      </c>
      <c r="I33" s="1025">
        <v>1225.3399999999999</v>
      </c>
      <c r="J33" s="600"/>
      <c r="K33" s="2"/>
      <c r="M33" s="1020"/>
      <c r="N33" s="534"/>
      <c r="O33" s="1085"/>
    </row>
    <row r="34" spans="1:15" ht="18.75" customHeight="1" x14ac:dyDescent="0.25">
      <c r="A34" s="2"/>
      <c r="B34" s="4"/>
      <c r="C34" s="202" t="s">
        <v>253</v>
      </c>
      <c r="D34" s="22"/>
      <c r="E34" s="1025">
        <v>731.14</v>
      </c>
      <c r="F34" s="1025">
        <v>732.21</v>
      </c>
      <c r="G34" s="1025">
        <v>742.81</v>
      </c>
      <c r="H34" s="1025">
        <v>745.52</v>
      </c>
      <c r="I34" s="1025">
        <v>741.11</v>
      </c>
      <c r="J34" s="600"/>
      <c r="K34" s="2"/>
      <c r="M34" s="1020"/>
      <c r="N34" s="534"/>
      <c r="O34" s="1085"/>
    </row>
    <row r="35" spans="1:15" ht="18.75" customHeight="1" x14ac:dyDescent="0.25">
      <c r="A35" s="2"/>
      <c r="B35" s="4"/>
      <c r="C35" s="202" t="s">
        <v>84</v>
      </c>
      <c r="D35" s="13"/>
      <c r="E35" s="1025">
        <v>730.4</v>
      </c>
      <c r="F35" s="1025">
        <v>729.3</v>
      </c>
      <c r="G35" s="1025">
        <v>726.23</v>
      </c>
      <c r="H35" s="1025">
        <v>740.52</v>
      </c>
      <c r="I35" s="1025">
        <v>739.3</v>
      </c>
      <c r="J35" s="530"/>
      <c r="K35" s="2"/>
      <c r="M35" s="1020"/>
      <c r="N35" s="534"/>
      <c r="O35" s="1085"/>
    </row>
    <row r="36" spans="1:15" ht="18.75" customHeight="1" x14ac:dyDescent="0.25">
      <c r="A36" s="2"/>
      <c r="B36" s="4"/>
      <c r="C36" s="202" t="s">
        <v>254</v>
      </c>
      <c r="D36" s="22"/>
      <c r="E36" s="1025">
        <v>757.38</v>
      </c>
      <c r="F36" s="1025">
        <v>773.79</v>
      </c>
      <c r="G36" s="1025">
        <v>778.97</v>
      </c>
      <c r="H36" s="1025">
        <v>775.81</v>
      </c>
      <c r="I36" s="1025">
        <v>771.28</v>
      </c>
      <c r="J36" s="530"/>
      <c r="K36" s="2"/>
      <c r="M36" s="1020"/>
      <c r="N36" s="534"/>
      <c r="O36" s="1085"/>
    </row>
    <row r="37" spans="1:15" ht="18.75" customHeight="1" x14ac:dyDescent="0.25">
      <c r="A37" s="2"/>
      <c r="B37" s="4"/>
      <c r="C37" s="202" t="s">
        <v>83</v>
      </c>
      <c r="D37" s="22"/>
      <c r="E37" s="1025">
        <v>737.88</v>
      </c>
      <c r="F37" s="1025">
        <v>739.53</v>
      </c>
      <c r="G37" s="1025">
        <v>720.26</v>
      </c>
      <c r="H37" s="1025">
        <v>739.67</v>
      </c>
      <c r="I37" s="1025">
        <v>742.2</v>
      </c>
      <c r="J37" s="530"/>
      <c r="K37" s="2"/>
      <c r="M37" s="1020"/>
      <c r="N37" s="534"/>
      <c r="O37" s="1085"/>
    </row>
    <row r="38" spans="1:15" ht="18.75" customHeight="1" x14ac:dyDescent="0.25">
      <c r="A38" s="2"/>
      <c r="B38" s="4"/>
      <c r="C38" s="202" t="s">
        <v>255</v>
      </c>
      <c r="D38" s="22"/>
      <c r="E38" s="1025">
        <v>757.15</v>
      </c>
      <c r="F38" s="1025">
        <v>777.86</v>
      </c>
      <c r="G38" s="1025">
        <v>750.01</v>
      </c>
      <c r="H38" s="1025">
        <v>743.95</v>
      </c>
      <c r="I38" s="1025">
        <v>747.9</v>
      </c>
      <c r="J38" s="530"/>
      <c r="K38" s="2"/>
      <c r="M38" s="1020"/>
      <c r="N38" s="534"/>
      <c r="O38" s="1085"/>
    </row>
    <row r="39" spans="1:15" ht="18.75" customHeight="1" x14ac:dyDescent="0.25">
      <c r="A39" s="2"/>
      <c r="B39" s="4"/>
      <c r="C39" s="202" t="s">
        <v>82</v>
      </c>
      <c r="D39" s="22"/>
      <c r="E39" s="1025">
        <v>745.87</v>
      </c>
      <c r="F39" s="1025">
        <v>736.58</v>
      </c>
      <c r="G39" s="1025">
        <v>738.96</v>
      </c>
      <c r="H39" s="1025">
        <v>733.22</v>
      </c>
      <c r="I39" s="1025">
        <v>756.25</v>
      </c>
      <c r="J39" s="530"/>
      <c r="K39" s="2"/>
      <c r="M39" s="1020"/>
      <c r="N39" s="534"/>
      <c r="O39" s="1085"/>
    </row>
    <row r="40" spans="1:15" ht="18.75" customHeight="1" x14ac:dyDescent="0.25">
      <c r="A40" s="2"/>
      <c r="B40" s="4"/>
      <c r="C40" s="202" t="s">
        <v>81</v>
      </c>
      <c r="D40" s="22"/>
      <c r="E40" s="1025">
        <v>838</v>
      </c>
      <c r="F40" s="1025">
        <v>834.85</v>
      </c>
      <c r="G40" s="1025">
        <v>820.31</v>
      </c>
      <c r="H40" s="1025">
        <v>831.2</v>
      </c>
      <c r="I40" s="1025">
        <v>829.34</v>
      </c>
      <c r="J40" s="530"/>
      <c r="K40" s="2"/>
      <c r="M40" s="1020"/>
      <c r="N40" s="534"/>
      <c r="O40" s="1085"/>
    </row>
    <row r="41" spans="1:15" ht="18.75" customHeight="1" x14ac:dyDescent="0.25">
      <c r="A41" s="2"/>
      <c r="B41" s="4"/>
      <c r="C41" s="202" t="s">
        <v>256</v>
      </c>
      <c r="D41" s="22"/>
      <c r="E41" s="1025">
        <v>756.34</v>
      </c>
      <c r="F41" s="1025">
        <v>736.24</v>
      </c>
      <c r="G41" s="1025">
        <v>735.62</v>
      </c>
      <c r="H41" s="1025">
        <v>747.84</v>
      </c>
      <c r="I41" s="1025">
        <v>745.1</v>
      </c>
      <c r="J41" s="530"/>
      <c r="K41" s="2"/>
      <c r="M41" s="1020"/>
      <c r="N41" s="534"/>
      <c r="O41" s="1085"/>
    </row>
    <row r="42" spans="1:15" ht="18.75" customHeight="1" x14ac:dyDescent="0.25">
      <c r="A42" s="2"/>
      <c r="B42" s="4"/>
      <c r="C42" s="202" t="s">
        <v>80</v>
      </c>
      <c r="D42" s="13"/>
      <c r="E42" s="1025">
        <v>880.36</v>
      </c>
      <c r="F42" s="1025">
        <v>853.26</v>
      </c>
      <c r="G42" s="1025">
        <v>863.33</v>
      </c>
      <c r="H42" s="1025">
        <v>877.26</v>
      </c>
      <c r="I42" s="1025">
        <v>886.55</v>
      </c>
      <c r="J42" s="530"/>
      <c r="K42" s="2"/>
      <c r="M42" s="1020"/>
      <c r="N42" s="534"/>
      <c r="O42" s="1085"/>
    </row>
    <row r="43" spans="1:15" ht="18.75" customHeight="1" x14ac:dyDescent="0.25">
      <c r="A43" s="2"/>
      <c r="B43" s="4"/>
      <c r="C43" s="202" t="s">
        <v>257</v>
      </c>
      <c r="D43" s="22"/>
      <c r="E43" s="1025">
        <v>893.53</v>
      </c>
      <c r="F43" s="1025">
        <v>895.11</v>
      </c>
      <c r="G43" s="1025">
        <v>906.3</v>
      </c>
      <c r="H43" s="1025">
        <v>913.28</v>
      </c>
      <c r="I43" s="1025">
        <v>881.58</v>
      </c>
      <c r="J43" s="530"/>
      <c r="K43" s="2"/>
      <c r="M43" s="1020"/>
      <c r="N43" s="534"/>
      <c r="O43" s="1085"/>
    </row>
    <row r="44" spans="1:15" ht="18.75" customHeight="1" x14ac:dyDescent="0.25">
      <c r="A44" s="2"/>
      <c r="B44" s="4"/>
      <c r="C44" s="202" t="s">
        <v>258</v>
      </c>
      <c r="D44" s="22"/>
      <c r="E44" s="1025">
        <v>844.77</v>
      </c>
      <c r="F44" s="1025">
        <v>831.5</v>
      </c>
      <c r="G44" s="1025">
        <v>833.48</v>
      </c>
      <c r="H44" s="1025">
        <v>843.53</v>
      </c>
      <c r="I44" s="1025">
        <v>840.46</v>
      </c>
      <c r="J44" s="530"/>
      <c r="K44" s="2"/>
      <c r="M44" s="1020"/>
      <c r="N44" s="534"/>
      <c r="O44" s="1085"/>
    </row>
    <row r="45" spans="1:15" ht="18.75" customHeight="1" x14ac:dyDescent="0.25">
      <c r="A45" s="2"/>
      <c r="B45" s="4"/>
      <c r="C45" s="202" t="s">
        <v>332</v>
      </c>
      <c r="D45" s="22"/>
      <c r="E45" s="1025">
        <v>803.41</v>
      </c>
      <c r="F45" s="1025">
        <v>809.26</v>
      </c>
      <c r="G45" s="1025">
        <v>809.81</v>
      </c>
      <c r="H45" s="1025">
        <v>812.33</v>
      </c>
      <c r="I45" s="1025">
        <v>814.85</v>
      </c>
      <c r="J45" s="530"/>
      <c r="K45" s="2"/>
      <c r="M45" s="1020"/>
      <c r="N45" s="534"/>
      <c r="O45" s="1085"/>
    </row>
    <row r="46" spans="1:15" ht="18.75" customHeight="1" x14ac:dyDescent="0.25">
      <c r="A46" s="2"/>
      <c r="B46" s="4"/>
      <c r="C46" s="202" t="s">
        <v>333</v>
      </c>
      <c r="D46" s="22"/>
      <c r="E46" s="1025">
        <v>712.18</v>
      </c>
      <c r="F46" s="1025">
        <v>713.15</v>
      </c>
      <c r="G46" s="1025">
        <v>718.08</v>
      </c>
      <c r="H46" s="1025">
        <v>727.13</v>
      </c>
      <c r="I46" s="1025">
        <v>716.58</v>
      </c>
      <c r="J46" s="530"/>
      <c r="K46" s="2"/>
      <c r="M46" s="1020"/>
      <c r="N46" s="534"/>
      <c r="O46" s="1085"/>
    </row>
    <row r="47" spans="1:15" s="536" customFormat="1" ht="13.5" customHeight="1" x14ac:dyDescent="0.25">
      <c r="A47" s="723"/>
      <c r="B47" s="723"/>
      <c r="C47" s="1585" t="s">
        <v>422</v>
      </c>
      <c r="D47" s="1585"/>
      <c r="E47" s="1585"/>
      <c r="F47" s="1585"/>
      <c r="G47" s="1585"/>
      <c r="H47" s="1585"/>
      <c r="I47" s="1585"/>
      <c r="J47" s="601"/>
      <c r="K47" s="723"/>
    </row>
    <row r="48" spans="1:15" ht="13.5" customHeight="1" x14ac:dyDescent="0.25">
      <c r="A48" s="2"/>
      <c r="B48" s="4"/>
      <c r="C48" s="42" t="s">
        <v>437</v>
      </c>
      <c r="D48" s="726"/>
      <c r="E48" s="726"/>
      <c r="G48" s="1242" t="s">
        <v>553</v>
      </c>
      <c r="H48" s="726"/>
      <c r="I48" s="726"/>
      <c r="J48" s="530"/>
      <c r="K48" s="2"/>
    </row>
    <row r="49" spans="1:11" ht="13.5" customHeight="1" x14ac:dyDescent="0.25">
      <c r="A49" s="2"/>
      <c r="B49" s="2"/>
      <c r="C49" s="2"/>
      <c r="D49" s="723"/>
      <c r="E49" s="4"/>
      <c r="F49" s="4"/>
      <c r="G49" s="4"/>
      <c r="H49" s="1595">
        <v>42767</v>
      </c>
      <c r="I49" s="1595"/>
      <c r="J49" s="259">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conditionalFormatting sqref="O31:O46">
    <cfRule type="top10" dxfId="52" priority="1" bottom="1" rank="2"/>
    <cfRule type="top10" dxfId="51"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Normal="100" workbookViewId="0"/>
  </sheetViews>
  <sheetFormatPr defaultColWidth="9.109375" defaultRowHeight="13.2" x14ac:dyDescent="0.25"/>
  <cols>
    <col min="1" max="1" width="1" style="412" customWidth="1"/>
    <col min="2" max="2" width="2.5546875" style="412" customWidth="1"/>
    <col min="3" max="3" width="2.33203125" style="412" customWidth="1"/>
    <col min="4" max="4" width="26.44140625" style="468" customWidth="1"/>
    <col min="5" max="6" width="5.109375" style="468" customWidth="1"/>
    <col min="7" max="9" width="5.109375" style="412" customWidth="1"/>
    <col min="10" max="10" width="5.44140625" style="412" customWidth="1"/>
    <col min="11" max="12" width="5.88671875" style="412" customWidth="1"/>
    <col min="13" max="17" width="5.109375" style="412" customWidth="1"/>
    <col min="18" max="18" width="2.5546875" style="412" customWidth="1"/>
    <col min="19" max="19" width="1" style="412" customWidth="1"/>
    <col min="20" max="20" width="7.88671875" style="434" bestFit="1" customWidth="1"/>
    <col min="21" max="21" width="7.5546875" style="1400" bestFit="1" customWidth="1"/>
    <col min="22" max="22" width="6.5546875" style="434" bestFit="1" customWidth="1"/>
    <col min="23" max="23" width="5.5546875" style="434" customWidth="1"/>
    <col min="24" max="30" width="9.109375" style="434"/>
    <col min="31" max="16384" width="9.109375" style="412"/>
  </cols>
  <sheetData>
    <row r="1" spans="1:34" ht="13.5" customHeight="1" x14ac:dyDescent="0.25">
      <c r="A1" s="407"/>
      <c r="B1" s="468"/>
      <c r="C1" s="1622" t="s">
        <v>34</v>
      </c>
      <c r="D1" s="1622"/>
      <c r="E1" s="1622"/>
      <c r="F1" s="1622"/>
      <c r="G1" s="417"/>
      <c r="H1" s="417"/>
      <c r="I1" s="417"/>
      <c r="J1" s="1629" t="s">
        <v>415</v>
      </c>
      <c r="K1" s="1629"/>
      <c r="L1" s="1629"/>
      <c r="M1" s="1629"/>
      <c r="N1" s="1629"/>
      <c r="O1" s="1629"/>
      <c r="P1" s="1629"/>
      <c r="Q1" s="604"/>
      <c r="R1" s="604"/>
      <c r="S1" s="407"/>
    </row>
    <row r="2" spans="1:34" ht="6" customHeight="1" x14ac:dyDescent="0.25">
      <c r="A2" s="603"/>
      <c r="B2" s="524"/>
      <c r="C2" s="978"/>
      <c r="D2" s="1035"/>
      <c r="E2" s="458"/>
      <c r="F2" s="458"/>
      <c r="G2" s="458"/>
      <c r="H2" s="458"/>
      <c r="I2" s="458"/>
      <c r="J2" s="458"/>
      <c r="K2" s="458"/>
      <c r="L2" s="458"/>
      <c r="M2" s="458"/>
      <c r="N2" s="458"/>
      <c r="O2" s="458"/>
      <c r="P2" s="458"/>
      <c r="Q2" s="458"/>
      <c r="R2" s="417"/>
      <c r="S2" s="417"/>
    </row>
    <row r="3" spans="1:34" ht="11.25" customHeight="1" thickBot="1" x14ac:dyDescent="0.3">
      <c r="A3" s="407"/>
      <c r="B3" s="469"/>
      <c r="C3" s="465"/>
      <c r="D3" s="465"/>
      <c r="E3" s="417"/>
      <c r="F3" s="417"/>
      <c r="G3" s="417"/>
      <c r="H3" s="417"/>
      <c r="I3" s="417"/>
      <c r="J3" s="765"/>
      <c r="K3" s="765"/>
      <c r="L3" s="765"/>
      <c r="M3" s="765"/>
      <c r="N3" s="765"/>
      <c r="O3" s="765"/>
      <c r="P3" s="765"/>
      <c r="Q3" s="765" t="s">
        <v>70</v>
      </c>
      <c r="R3" s="417"/>
      <c r="S3" s="417"/>
    </row>
    <row r="4" spans="1:34" ht="13.5" customHeight="1" thickBot="1" x14ac:dyDescent="0.3">
      <c r="A4" s="407"/>
      <c r="B4" s="469"/>
      <c r="C4" s="1623" t="s">
        <v>128</v>
      </c>
      <c r="D4" s="1624"/>
      <c r="E4" s="1624"/>
      <c r="F4" s="1624"/>
      <c r="G4" s="1624"/>
      <c r="H4" s="1624"/>
      <c r="I4" s="1624"/>
      <c r="J4" s="1624"/>
      <c r="K4" s="1624"/>
      <c r="L4" s="1624"/>
      <c r="M4" s="1624"/>
      <c r="N4" s="1624"/>
      <c r="O4" s="1624"/>
      <c r="P4" s="1624"/>
      <c r="Q4" s="1625"/>
      <c r="R4" s="417"/>
      <c r="S4" s="417"/>
    </row>
    <row r="5" spans="1:34" ht="3.75" customHeight="1" x14ac:dyDescent="0.25">
      <c r="A5" s="407"/>
      <c r="B5" s="469"/>
      <c r="C5" s="465"/>
      <c r="D5" s="465"/>
      <c r="E5" s="417"/>
      <c r="F5" s="417"/>
      <c r="G5" s="425"/>
      <c r="H5" s="417"/>
      <c r="I5" s="417"/>
      <c r="J5" s="480"/>
      <c r="K5" s="480"/>
      <c r="L5" s="480"/>
      <c r="M5" s="480"/>
      <c r="N5" s="480"/>
      <c r="O5" s="480"/>
      <c r="P5" s="480"/>
      <c r="Q5" s="480"/>
      <c r="R5" s="417"/>
      <c r="S5" s="417"/>
    </row>
    <row r="6" spans="1:34" ht="13.5" customHeight="1" x14ac:dyDescent="0.25">
      <c r="A6" s="407"/>
      <c r="B6" s="469"/>
      <c r="C6" s="1618" t="s">
        <v>127</v>
      </c>
      <c r="D6" s="1619"/>
      <c r="E6" s="1619"/>
      <c r="F6" s="1619"/>
      <c r="G6" s="1619"/>
      <c r="H6" s="1619"/>
      <c r="I6" s="1619"/>
      <c r="J6" s="1619"/>
      <c r="K6" s="1619"/>
      <c r="L6" s="1619"/>
      <c r="M6" s="1619"/>
      <c r="N6" s="1619"/>
      <c r="O6" s="1619"/>
      <c r="P6" s="1619"/>
      <c r="Q6" s="1620"/>
      <c r="R6" s="417"/>
      <c r="S6" s="417"/>
    </row>
    <row r="7" spans="1:34" ht="2.25" customHeight="1" x14ac:dyDescent="0.25">
      <c r="A7" s="407"/>
      <c r="B7" s="469"/>
      <c r="C7" s="1626" t="s">
        <v>78</v>
      </c>
      <c r="D7" s="1626"/>
      <c r="E7" s="424"/>
      <c r="F7" s="424"/>
      <c r="G7" s="1628">
        <v>2014</v>
      </c>
      <c r="H7" s="1628"/>
      <c r="I7" s="1628"/>
      <c r="J7" s="1628"/>
      <c r="K7" s="1628"/>
      <c r="L7" s="1628"/>
      <c r="M7" s="1628"/>
      <c r="N7" s="1628"/>
      <c r="O7" s="1628"/>
      <c r="P7" s="1628"/>
      <c r="Q7" s="1628"/>
      <c r="R7" s="417"/>
      <c r="S7" s="417"/>
    </row>
    <row r="8" spans="1:34" ht="13.5" customHeight="1" x14ac:dyDescent="0.25">
      <c r="A8" s="407"/>
      <c r="B8" s="469"/>
      <c r="C8" s="1627"/>
      <c r="D8" s="1627"/>
      <c r="E8" s="1607">
        <v>2016</v>
      </c>
      <c r="F8" s="1607"/>
      <c r="G8" s="1607"/>
      <c r="H8" s="1607"/>
      <c r="I8" s="1607"/>
      <c r="J8" s="1607"/>
      <c r="K8" s="1607"/>
      <c r="L8" s="1607"/>
      <c r="M8" s="1607"/>
      <c r="N8" s="1607"/>
      <c r="O8" s="1607"/>
      <c r="P8" s="1607"/>
      <c r="Q8" s="1385">
        <v>2017</v>
      </c>
      <c r="R8" s="417"/>
      <c r="S8" s="417"/>
    </row>
    <row r="9" spans="1:34" ht="12.75" customHeight="1" x14ac:dyDescent="0.25">
      <c r="A9" s="407"/>
      <c r="B9" s="469"/>
      <c r="C9" s="422"/>
      <c r="D9" s="422"/>
      <c r="E9" s="849" t="s">
        <v>93</v>
      </c>
      <c r="F9" s="850" t="s">
        <v>104</v>
      </c>
      <c r="G9" s="1041" t="s">
        <v>103</v>
      </c>
      <c r="H9" s="850" t="s">
        <v>102</v>
      </c>
      <c r="I9" s="850" t="s">
        <v>101</v>
      </c>
      <c r="J9" s="850" t="s">
        <v>100</v>
      </c>
      <c r="K9" s="850" t="s">
        <v>99</v>
      </c>
      <c r="L9" s="850" t="s">
        <v>98</v>
      </c>
      <c r="M9" s="850" t="s">
        <v>97</v>
      </c>
      <c r="N9" s="850" t="s">
        <v>96</v>
      </c>
      <c r="O9" s="850" t="s">
        <v>95</v>
      </c>
      <c r="P9" s="850" t="s">
        <v>94</v>
      </c>
      <c r="Q9" s="1261" t="s">
        <v>93</v>
      </c>
      <c r="R9" s="526"/>
      <c r="S9" s="417"/>
    </row>
    <row r="10" spans="1:34" s="485" customFormat="1" ht="16.5" customHeight="1" x14ac:dyDescent="0.25">
      <c r="A10" s="481"/>
      <c r="B10" s="482"/>
      <c r="C10" s="1548" t="s">
        <v>105</v>
      </c>
      <c r="D10" s="1548"/>
      <c r="E10" s="483">
        <f t="shared" ref="E10:P10" si="0">SUM(E11:E17)</f>
        <v>16</v>
      </c>
      <c r="F10" s="483">
        <f t="shared" si="0"/>
        <v>3</v>
      </c>
      <c r="G10" s="483">
        <f t="shared" si="0"/>
        <v>17</v>
      </c>
      <c r="H10" s="483">
        <f t="shared" si="0"/>
        <v>30</v>
      </c>
      <c r="I10" s="483">
        <f t="shared" si="0"/>
        <v>18</v>
      </c>
      <c r="J10" s="483">
        <f t="shared" si="0"/>
        <v>29</v>
      </c>
      <c r="K10" s="483">
        <f t="shared" si="0"/>
        <v>19</v>
      </c>
      <c r="L10" s="483">
        <f t="shared" si="0"/>
        <v>25</v>
      </c>
      <c r="M10" s="483">
        <f t="shared" si="0"/>
        <v>16</v>
      </c>
      <c r="N10" s="483">
        <f t="shared" si="0"/>
        <v>15</v>
      </c>
      <c r="O10" s="483">
        <f t="shared" si="0"/>
        <v>4</v>
      </c>
      <c r="P10" s="483">
        <f t="shared" si="0"/>
        <v>18</v>
      </c>
      <c r="Q10" s="483">
        <f>SUM(Q11:Q17)</f>
        <v>11</v>
      </c>
      <c r="R10" s="498"/>
      <c r="S10" s="484"/>
      <c r="T10" s="1401"/>
      <c r="U10" s="1402"/>
      <c r="V10" s="1402"/>
      <c r="W10" s="1402"/>
      <c r="X10" s="1402"/>
      <c r="Y10" s="1402"/>
      <c r="Z10" s="1402"/>
      <c r="AA10" s="1402"/>
      <c r="AB10" s="1402"/>
      <c r="AC10" s="1402"/>
      <c r="AD10" s="1402"/>
      <c r="AE10" s="1011"/>
      <c r="AF10" s="1011"/>
      <c r="AG10" s="1011"/>
      <c r="AH10" s="1011"/>
    </row>
    <row r="11" spans="1:34" s="489" customFormat="1" ht="10.5" customHeight="1" x14ac:dyDescent="0.25">
      <c r="A11" s="486"/>
      <c r="B11" s="487"/>
      <c r="C11" s="977"/>
      <c r="D11" s="577" t="s">
        <v>245</v>
      </c>
      <c r="E11" s="1036">
        <v>4</v>
      </c>
      <c r="F11" s="1036">
        <v>1</v>
      </c>
      <c r="G11" s="1036">
        <v>5</v>
      </c>
      <c r="H11" s="1036">
        <v>6</v>
      </c>
      <c r="I11" s="1036">
        <v>9</v>
      </c>
      <c r="J11" s="1036">
        <v>12</v>
      </c>
      <c r="K11" s="1036">
        <v>12</v>
      </c>
      <c r="L11" s="1036">
        <v>8</v>
      </c>
      <c r="M11" s="1036">
        <v>6</v>
      </c>
      <c r="N11" s="1036">
        <v>5</v>
      </c>
      <c r="O11" s="1036" t="s">
        <v>9</v>
      </c>
      <c r="P11" s="1036">
        <v>1</v>
      </c>
      <c r="Q11" s="1036">
        <v>1</v>
      </c>
      <c r="R11" s="526"/>
      <c r="S11" s="465"/>
      <c r="T11" s="1403"/>
      <c r="U11" s="1402"/>
      <c r="V11" s="1401"/>
      <c r="W11" s="1404"/>
      <c r="X11" s="1403"/>
      <c r="Y11" s="1403"/>
      <c r="Z11" s="1403"/>
      <c r="AA11" s="1403"/>
      <c r="AB11" s="1403"/>
      <c r="AC11" s="1403"/>
      <c r="AD11" s="1403"/>
    </row>
    <row r="12" spans="1:34" s="489" customFormat="1" ht="10.5" customHeight="1" x14ac:dyDescent="0.25">
      <c r="A12" s="486"/>
      <c r="B12" s="487"/>
      <c r="C12" s="977"/>
      <c r="D12" s="577" t="s">
        <v>246</v>
      </c>
      <c r="E12" s="1036">
        <v>3</v>
      </c>
      <c r="F12" s="1036" t="s">
        <v>9</v>
      </c>
      <c r="G12" s="1036">
        <v>1</v>
      </c>
      <c r="H12" s="1036">
        <v>1</v>
      </c>
      <c r="I12" s="1036">
        <v>1</v>
      </c>
      <c r="J12" s="1036">
        <v>1</v>
      </c>
      <c r="K12" s="1036" t="s">
        <v>9</v>
      </c>
      <c r="L12" s="1036">
        <v>6</v>
      </c>
      <c r="M12" s="1036">
        <v>3</v>
      </c>
      <c r="N12" s="1036">
        <v>2</v>
      </c>
      <c r="O12" s="1036">
        <v>1</v>
      </c>
      <c r="P12" s="1036" t="s">
        <v>9</v>
      </c>
      <c r="Q12" s="1036" t="s">
        <v>9</v>
      </c>
      <c r="R12" s="526"/>
      <c r="S12" s="465"/>
      <c r="T12" s="1403"/>
      <c r="U12" s="1402"/>
      <c r="V12" s="1401"/>
      <c r="W12" s="1404"/>
      <c r="X12" s="1403"/>
      <c r="Y12" s="1403"/>
      <c r="Z12" s="1403"/>
      <c r="AA12" s="1403"/>
      <c r="AB12" s="1403"/>
      <c r="AC12" s="1403"/>
      <c r="AD12" s="1403"/>
    </row>
    <row r="13" spans="1:34" s="992" customFormat="1" ht="10.5" customHeight="1" x14ac:dyDescent="0.25">
      <c r="A13" s="1031"/>
      <c r="B13" s="1032"/>
      <c r="C13" s="1029"/>
      <c r="D13" s="577" t="s">
        <v>247</v>
      </c>
      <c r="E13" s="1036">
        <v>4</v>
      </c>
      <c r="F13" s="1036">
        <v>2</v>
      </c>
      <c r="G13" s="1036">
        <v>7</v>
      </c>
      <c r="H13" s="1036">
        <v>10</v>
      </c>
      <c r="I13" s="1036">
        <v>5</v>
      </c>
      <c r="J13" s="1036">
        <v>13</v>
      </c>
      <c r="K13" s="1036">
        <v>5</v>
      </c>
      <c r="L13" s="1036">
        <v>6</v>
      </c>
      <c r="M13" s="1036">
        <v>3</v>
      </c>
      <c r="N13" s="1036" t="s">
        <v>9</v>
      </c>
      <c r="O13" s="1036">
        <v>1</v>
      </c>
      <c r="P13" s="1036">
        <v>2</v>
      </c>
      <c r="Q13" s="1036">
        <v>5</v>
      </c>
      <c r="R13" s="787"/>
      <c r="S13" s="1033"/>
      <c r="T13" s="1405"/>
      <c r="U13" s="1402"/>
      <c r="V13" s="1401"/>
      <c r="W13" s="1406"/>
      <c r="X13" s="1405"/>
      <c r="Y13" s="1405"/>
      <c r="Z13" s="1405"/>
      <c r="AA13" s="1405"/>
      <c r="AB13" s="1405"/>
      <c r="AC13" s="1405"/>
      <c r="AD13" s="1405"/>
    </row>
    <row r="14" spans="1:34" s="489" customFormat="1" ht="12" customHeight="1" x14ac:dyDescent="0.25">
      <c r="A14" s="486"/>
      <c r="B14" s="487"/>
      <c r="C14" s="977"/>
      <c r="D14" s="577" t="s">
        <v>248</v>
      </c>
      <c r="E14" s="1036" t="s">
        <v>9</v>
      </c>
      <c r="F14" s="1036" t="s">
        <v>9</v>
      </c>
      <c r="G14" s="1036">
        <v>2</v>
      </c>
      <c r="H14" s="1036">
        <v>1</v>
      </c>
      <c r="I14" s="1036" t="s">
        <v>9</v>
      </c>
      <c r="J14" s="1036">
        <v>3</v>
      </c>
      <c r="K14" s="1036">
        <v>1</v>
      </c>
      <c r="L14" s="1036">
        <v>5</v>
      </c>
      <c r="M14" s="1036">
        <v>3</v>
      </c>
      <c r="N14" s="1036">
        <v>4</v>
      </c>
      <c r="O14" s="1036">
        <v>1</v>
      </c>
      <c r="P14" s="1036">
        <v>9</v>
      </c>
      <c r="Q14" s="1036" t="s">
        <v>9</v>
      </c>
      <c r="R14" s="488"/>
      <c r="S14" s="465"/>
      <c r="T14" s="1403"/>
      <c r="U14" s="1402"/>
      <c r="V14" s="1401"/>
      <c r="W14" s="1403"/>
      <c r="X14" s="1403"/>
      <c r="Y14" s="1403"/>
      <c r="Z14" s="1403"/>
      <c r="AA14" s="1403"/>
      <c r="AB14" s="1403"/>
      <c r="AC14" s="1403"/>
      <c r="AD14" s="1403"/>
    </row>
    <row r="15" spans="1:34" s="489" customFormat="1" ht="10.5" customHeight="1" x14ac:dyDescent="0.25">
      <c r="A15" s="486"/>
      <c r="B15" s="487"/>
      <c r="C15" s="977"/>
      <c r="D15" s="577" t="s">
        <v>249</v>
      </c>
      <c r="E15" s="1036" t="s">
        <v>9</v>
      </c>
      <c r="F15" s="1036" t="s">
        <v>9</v>
      </c>
      <c r="G15" s="1036" t="s">
        <v>9</v>
      </c>
      <c r="H15" s="1036" t="s">
        <v>9</v>
      </c>
      <c r="I15" s="1036" t="s">
        <v>9</v>
      </c>
      <c r="J15" s="1036" t="s">
        <v>9</v>
      </c>
      <c r="K15" s="1036" t="s">
        <v>9</v>
      </c>
      <c r="L15" s="1036" t="s">
        <v>9</v>
      </c>
      <c r="M15" s="1036" t="s">
        <v>9</v>
      </c>
      <c r="N15" s="1036" t="s">
        <v>9</v>
      </c>
      <c r="O15" s="1036" t="s">
        <v>9</v>
      </c>
      <c r="P15" s="1036" t="s">
        <v>9</v>
      </c>
      <c r="Q15" s="1036" t="s">
        <v>9</v>
      </c>
      <c r="R15" s="488"/>
      <c r="S15" s="465"/>
      <c r="T15" s="1407"/>
      <c r="U15" s="1402"/>
      <c r="V15" s="1401"/>
      <c r="W15" s="1403"/>
      <c r="X15" s="1403"/>
      <c r="Y15" s="1403"/>
      <c r="Z15" s="1403"/>
      <c r="AA15" s="1403"/>
      <c r="AB15" s="1403"/>
      <c r="AC15" s="1403"/>
      <c r="AD15" s="1403"/>
    </row>
    <row r="16" spans="1:34" s="489" customFormat="1" ht="10.5" customHeight="1" x14ac:dyDescent="0.25">
      <c r="A16" s="486"/>
      <c r="B16" s="487"/>
      <c r="C16" s="977"/>
      <c r="D16" s="577" t="s">
        <v>250</v>
      </c>
      <c r="E16" s="1036" t="s">
        <v>9</v>
      </c>
      <c r="F16" s="1036" t="s">
        <v>9</v>
      </c>
      <c r="G16" s="1036" t="s">
        <v>9</v>
      </c>
      <c r="H16" s="1036" t="s">
        <v>9</v>
      </c>
      <c r="I16" s="1036" t="s">
        <v>9</v>
      </c>
      <c r="J16" s="1036" t="s">
        <v>9</v>
      </c>
      <c r="K16" s="1036" t="s">
        <v>9</v>
      </c>
      <c r="L16" s="1036" t="s">
        <v>9</v>
      </c>
      <c r="M16" s="1036" t="s">
        <v>9</v>
      </c>
      <c r="N16" s="1036" t="s">
        <v>9</v>
      </c>
      <c r="O16" s="1036" t="s">
        <v>9</v>
      </c>
      <c r="P16" s="1036" t="s">
        <v>9</v>
      </c>
      <c r="Q16" s="1036" t="s">
        <v>9</v>
      </c>
      <c r="R16" s="488"/>
      <c r="S16" s="465"/>
      <c r="T16" s="1403"/>
      <c r="U16" s="1408"/>
      <c r="V16" s="1401"/>
      <c r="W16" s="1403"/>
      <c r="X16" s="1403"/>
      <c r="Y16" s="1403"/>
      <c r="Z16" s="1403"/>
      <c r="AA16" s="1403"/>
      <c r="AB16" s="1403"/>
      <c r="AC16" s="1403"/>
      <c r="AD16" s="1403"/>
    </row>
    <row r="17" spans="1:30" s="489" customFormat="1" ht="12" customHeight="1" x14ac:dyDescent="0.25">
      <c r="A17" s="486"/>
      <c r="B17" s="487"/>
      <c r="C17" s="977"/>
      <c r="D17" s="490" t="s">
        <v>251</v>
      </c>
      <c r="E17" s="1036">
        <v>5</v>
      </c>
      <c r="F17" s="1036" t="s">
        <v>9</v>
      </c>
      <c r="G17" s="1036">
        <v>2</v>
      </c>
      <c r="H17" s="1036">
        <v>12</v>
      </c>
      <c r="I17" s="1036">
        <v>3</v>
      </c>
      <c r="J17" s="1036" t="s">
        <v>9</v>
      </c>
      <c r="K17" s="1036">
        <v>1</v>
      </c>
      <c r="L17" s="1036" t="s">
        <v>9</v>
      </c>
      <c r="M17" s="1036">
        <v>1</v>
      </c>
      <c r="N17" s="1036">
        <v>4</v>
      </c>
      <c r="O17" s="1036">
        <v>1</v>
      </c>
      <c r="P17" s="1036">
        <v>6</v>
      </c>
      <c r="Q17" s="1036">
        <v>5</v>
      </c>
      <c r="R17" s="488"/>
      <c r="S17" s="465"/>
      <c r="T17" s="1407"/>
      <c r="U17" s="1408"/>
      <c r="V17" s="1401"/>
      <c r="W17" s="1403"/>
      <c r="X17" s="1403"/>
      <c r="Y17" s="1403"/>
      <c r="Z17" s="1403"/>
      <c r="AA17" s="1403"/>
      <c r="AB17" s="1403"/>
      <c r="AC17" s="1403"/>
      <c r="AD17" s="1403"/>
    </row>
    <row r="18" spans="1:30" s="485" customFormat="1" ht="14.25" customHeight="1" x14ac:dyDescent="0.25">
      <c r="A18" s="491"/>
      <c r="B18" s="492"/>
      <c r="C18" s="975" t="s">
        <v>301</v>
      </c>
      <c r="D18" s="493"/>
      <c r="E18" s="483">
        <v>3</v>
      </c>
      <c r="F18" s="483">
        <v>2</v>
      </c>
      <c r="G18" s="483">
        <v>13</v>
      </c>
      <c r="H18" s="483">
        <v>13</v>
      </c>
      <c r="I18" s="483">
        <v>13</v>
      </c>
      <c r="J18" s="483">
        <v>21</v>
      </c>
      <c r="K18" s="483">
        <v>13</v>
      </c>
      <c r="L18" s="483">
        <v>13</v>
      </c>
      <c r="M18" s="483">
        <v>9</v>
      </c>
      <c r="N18" s="483">
        <v>4</v>
      </c>
      <c r="O18" s="483">
        <v>1</v>
      </c>
      <c r="P18" s="483">
        <v>10</v>
      </c>
      <c r="Q18" s="483">
        <v>5</v>
      </c>
      <c r="R18" s="488"/>
      <c r="S18" s="465"/>
      <c r="T18" s="1407"/>
      <c r="U18" s="1402"/>
      <c r="V18" s="1409"/>
      <c r="W18" s="1409"/>
      <c r="X18" s="1409"/>
      <c r="Y18" s="1409"/>
      <c r="Z18" s="1409"/>
      <c r="AA18" s="1409"/>
      <c r="AB18" s="1409"/>
      <c r="AC18" s="1409"/>
      <c r="AD18" s="1409"/>
    </row>
    <row r="19" spans="1:30" s="497" customFormat="1" ht="14.25" customHeight="1" x14ac:dyDescent="0.25">
      <c r="A19" s="494"/>
      <c r="B19" s="495"/>
      <c r="C19" s="975" t="s">
        <v>302</v>
      </c>
      <c r="D19" s="1034"/>
      <c r="E19" s="496">
        <v>7603</v>
      </c>
      <c r="F19" s="496">
        <v>655</v>
      </c>
      <c r="G19" s="496">
        <v>3247</v>
      </c>
      <c r="H19" s="496">
        <v>52719</v>
      </c>
      <c r="I19" s="496">
        <v>40008</v>
      </c>
      <c r="J19" s="496">
        <v>72191</v>
      </c>
      <c r="K19" s="496">
        <v>215365</v>
      </c>
      <c r="L19" s="496">
        <v>198826</v>
      </c>
      <c r="M19" s="496">
        <v>5877</v>
      </c>
      <c r="N19" s="496">
        <v>11624</v>
      </c>
      <c r="O19" s="496">
        <v>161</v>
      </c>
      <c r="P19" s="496">
        <v>181</v>
      </c>
      <c r="Q19" s="496">
        <v>6441</v>
      </c>
      <c r="R19" s="488"/>
      <c r="S19" s="465"/>
      <c r="T19" s="1407"/>
      <c r="U19" s="1410"/>
      <c r="V19" s="1410"/>
      <c r="W19" s="1411"/>
      <c r="X19" s="1411"/>
      <c r="Y19" s="1411"/>
      <c r="Z19" s="1411"/>
      <c r="AA19" s="1411"/>
      <c r="AB19" s="1411"/>
      <c r="AC19" s="1411"/>
      <c r="AD19" s="1411"/>
    </row>
    <row r="20" spans="1:30" ht="9.75" customHeight="1" x14ac:dyDescent="0.25">
      <c r="A20" s="407"/>
      <c r="B20" s="469"/>
      <c r="C20" s="1608" t="s">
        <v>126</v>
      </c>
      <c r="D20" s="1608"/>
      <c r="E20" s="1036" t="s">
        <v>9</v>
      </c>
      <c r="F20" s="1036" t="s">
        <v>9</v>
      </c>
      <c r="G20" s="1036" t="s">
        <v>9</v>
      </c>
      <c r="H20" s="1036" t="s">
        <v>9</v>
      </c>
      <c r="I20" s="1036" t="s">
        <v>9</v>
      </c>
      <c r="J20" s="1036" t="s">
        <v>9</v>
      </c>
      <c r="K20" s="1036" t="s">
        <v>9</v>
      </c>
      <c r="L20" s="1036" t="s">
        <v>9</v>
      </c>
      <c r="M20" s="1036" t="s">
        <v>9</v>
      </c>
      <c r="N20" s="1036" t="s">
        <v>9</v>
      </c>
      <c r="O20" s="1036" t="s">
        <v>9</v>
      </c>
      <c r="P20" s="1036" t="s">
        <v>9</v>
      </c>
      <c r="Q20" s="1036" t="s">
        <v>9</v>
      </c>
      <c r="R20" s="488"/>
      <c r="S20" s="465"/>
      <c r="T20" s="1403"/>
      <c r="U20" s="1410"/>
      <c r="V20" s="1410"/>
    </row>
    <row r="21" spans="1:30" ht="9.75" customHeight="1" x14ac:dyDescent="0.25">
      <c r="A21" s="407"/>
      <c r="B21" s="469"/>
      <c r="C21" s="1608" t="s">
        <v>125</v>
      </c>
      <c r="D21" s="1608"/>
      <c r="E21" s="1036" t="s">
        <v>9</v>
      </c>
      <c r="F21" s="1036" t="s">
        <v>9</v>
      </c>
      <c r="G21" s="1036" t="s">
        <v>9</v>
      </c>
      <c r="H21" s="1036" t="s">
        <v>9</v>
      </c>
      <c r="I21" s="1036" t="s">
        <v>9</v>
      </c>
      <c r="J21" s="1036" t="s">
        <v>9</v>
      </c>
      <c r="K21" s="1036" t="s">
        <v>9</v>
      </c>
      <c r="L21" s="1036" t="s">
        <v>9</v>
      </c>
      <c r="M21" s="1036" t="s">
        <v>9</v>
      </c>
      <c r="N21" s="1036" t="s">
        <v>9</v>
      </c>
      <c r="O21" s="1036" t="s">
        <v>9</v>
      </c>
      <c r="P21" s="1036" t="s">
        <v>9</v>
      </c>
      <c r="Q21" s="1036" t="s">
        <v>9</v>
      </c>
      <c r="R21" s="526"/>
      <c r="S21" s="417"/>
      <c r="T21" s="1412"/>
      <c r="V21" s="1412"/>
    </row>
    <row r="22" spans="1:30" ht="9.75" customHeight="1" x14ac:dyDescent="0.25">
      <c r="A22" s="407"/>
      <c r="B22" s="469"/>
      <c r="C22" s="1608" t="s">
        <v>124</v>
      </c>
      <c r="D22" s="1608"/>
      <c r="E22" s="1036">
        <v>2990</v>
      </c>
      <c r="F22" s="1036">
        <v>655</v>
      </c>
      <c r="G22" s="1036">
        <v>1522</v>
      </c>
      <c r="H22" s="1036">
        <v>34811</v>
      </c>
      <c r="I22" s="1036">
        <v>27049</v>
      </c>
      <c r="J22" s="1036">
        <v>42400</v>
      </c>
      <c r="K22" s="1036">
        <v>48343</v>
      </c>
      <c r="L22" s="1036">
        <v>29978</v>
      </c>
      <c r="M22" s="1036">
        <v>2382</v>
      </c>
      <c r="N22" s="1036">
        <v>10283</v>
      </c>
      <c r="O22" s="1036">
        <v>161</v>
      </c>
      <c r="P22" s="1036">
        <v>181</v>
      </c>
      <c r="Q22" s="1036" t="s">
        <v>9</v>
      </c>
      <c r="R22" s="526"/>
      <c r="S22" s="417"/>
      <c r="T22" s="1412"/>
      <c r="U22" s="1410"/>
    </row>
    <row r="23" spans="1:30" ht="9.75" customHeight="1" x14ac:dyDescent="0.25">
      <c r="A23" s="407"/>
      <c r="B23" s="469"/>
      <c r="C23" s="1608" t="s">
        <v>123</v>
      </c>
      <c r="D23" s="1608"/>
      <c r="E23" s="1036" t="s">
        <v>9</v>
      </c>
      <c r="F23" s="1036" t="s">
        <v>9</v>
      </c>
      <c r="G23" s="1036" t="s">
        <v>9</v>
      </c>
      <c r="H23" s="1036" t="s">
        <v>9</v>
      </c>
      <c r="I23" s="1036" t="s">
        <v>9</v>
      </c>
      <c r="J23" s="1036" t="s">
        <v>9</v>
      </c>
      <c r="K23" s="1036" t="s">
        <v>9</v>
      </c>
      <c r="L23" s="1036" t="s">
        <v>9</v>
      </c>
      <c r="M23" s="1036" t="s">
        <v>9</v>
      </c>
      <c r="N23" s="1036" t="s">
        <v>9</v>
      </c>
      <c r="O23" s="1036" t="s">
        <v>9</v>
      </c>
      <c r="P23" s="1036" t="s">
        <v>9</v>
      </c>
      <c r="Q23" s="1036" t="s">
        <v>9</v>
      </c>
      <c r="R23" s="526"/>
      <c r="S23" s="417"/>
      <c r="T23" s="1412"/>
      <c r="V23" s="1412"/>
    </row>
    <row r="24" spans="1:30" ht="9.75" customHeight="1" x14ac:dyDescent="0.25">
      <c r="A24" s="407"/>
      <c r="B24" s="469"/>
      <c r="C24" s="1608" t="s">
        <v>122</v>
      </c>
      <c r="D24" s="1608"/>
      <c r="E24" s="1036" t="s">
        <v>9</v>
      </c>
      <c r="F24" s="1036" t="s">
        <v>9</v>
      </c>
      <c r="G24" s="1036" t="s">
        <v>9</v>
      </c>
      <c r="H24" s="1036" t="s">
        <v>9</v>
      </c>
      <c r="I24" s="1036" t="s">
        <v>9</v>
      </c>
      <c r="J24" s="1036" t="s">
        <v>9</v>
      </c>
      <c r="K24" s="1036" t="s">
        <v>9</v>
      </c>
      <c r="L24" s="1036" t="s">
        <v>9</v>
      </c>
      <c r="M24" s="1036" t="s">
        <v>9</v>
      </c>
      <c r="N24" s="1036" t="s">
        <v>9</v>
      </c>
      <c r="O24" s="1036" t="s">
        <v>9</v>
      </c>
      <c r="P24" s="1036" t="s">
        <v>9</v>
      </c>
      <c r="Q24" s="1036" t="s">
        <v>9</v>
      </c>
      <c r="R24" s="526"/>
      <c r="S24" s="417"/>
      <c r="U24" s="1410"/>
    </row>
    <row r="25" spans="1:30" ht="9.75" customHeight="1" x14ac:dyDescent="0.25">
      <c r="A25" s="407"/>
      <c r="B25" s="469"/>
      <c r="C25" s="1608" t="s">
        <v>121</v>
      </c>
      <c r="D25" s="1608"/>
      <c r="E25" s="1036" t="s">
        <v>9</v>
      </c>
      <c r="F25" s="1036" t="s">
        <v>9</v>
      </c>
      <c r="G25" s="1036" t="s">
        <v>9</v>
      </c>
      <c r="H25" s="1036" t="s">
        <v>9</v>
      </c>
      <c r="I25" s="1036" t="s">
        <v>9</v>
      </c>
      <c r="J25" s="1036" t="s">
        <v>9</v>
      </c>
      <c r="K25" s="1036" t="s">
        <v>9</v>
      </c>
      <c r="L25" s="1036">
        <v>102899</v>
      </c>
      <c r="M25" s="1036" t="s">
        <v>9</v>
      </c>
      <c r="N25" s="1036" t="s">
        <v>9</v>
      </c>
      <c r="O25" s="1036" t="s">
        <v>9</v>
      </c>
      <c r="P25" s="1036" t="s">
        <v>9</v>
      </c>
      <c r="Q25" s="1036" t="s">
        <v>9</v>
      </c>
      <c r="R25" s="526"/>
      <c r="S25" s="417"/>
      <c r="T25" s="1412"/>
      <c r="U25" s="1410"/>
    </row>
    <row r="26" spans="1:30" ht="9.75" customHeight="1" x14ac:dyDescent="0.25">
      <c r="A26" s="407"/>
      <c r="B26" s="469"/>
      <c r="C26" s="1608" t="s">
        <v>120</v>
      </c>
      <c r="D26" s="1608"/>
      <c r="E26" s="1036">
        <v>4473</v>
      </c>
      <c r="F26" s="1036" t="s">
        <v>9</v>
      </c>
      <c r="G26" s="1036">
        <v>1654</v>
      </c>
      <c r="H26" s="1036" t="s">
        <v>9</v>
      </c>
      <c r="I26" s="1036">
        <v>12484</v>
      </c>
      <c r="J26" s="1036">
        <v>973</v>
      </c>
      <c r="K26" s="1036">
        <v>127859</v>
      </c>
      <c r="L26" s="1036">
        <v>552</v>
      </c>
      <c r="M26" s="1036">
        <v>3429</v>
      </c>
      <c r="N26" s="1036" t="s">
        <v>9</v>
      </c>
      <c r="O26" s="1036" t="s">
        <v>9</v>
      </c>
      <c r="P26" s="1036" t="s">
        <v>9</v>
      </c>
      <c r="Q26" s="1036">
        <v>5121</v>
      </c>
      <c r="R26" s="526"/>
      <c r="S26" s="417"/>
      <c r="T26" s="1412"/>
      <c r="U26" s="1410"/>
      <c r="V26" s="1412"/>
    </row>
    <row r="27" spans="1:30" ht="9.75" customHeight="1" x14ac:dyDescent="0.25">
      <c r="A27" s="407"/>
      <c r="B27" s="469"/>
      <c r="C27" s="1608" t="s">
        <v>119</v>
      </c>
      <c r="D27" s="1608"/>
      <c r="E27" s="1036">
        <v>140</v>
      </c>
      <c r="F27" s="1036" t="s">
        <v>9</v>
      </c>
      <c r="G27" s="1036">
        <v>59</v>
      </c>
      <c r="H27" s="1036">
        <v>10934</v>
      </c>
      <c r="I27" s="1036">
        <v>475</v>
      </c>
      <c r="J27" s="1036">
        <v>820</v>
      </c>
      <c r="K27" s="1036" t="s">
        <v>9</v>
      </c>
      <c r="L27" s="1036">
        <v>1816</v>
      </c>
      <c r="M27" s="1036">
        <v>66</v>
      </c>
      <c r="N27" s="1036" t="s">
        <v>9</v>
      </c>
      <c r="O27" s="1036" t="s">
        <v>9</v>
      </c>
      <c r="P27" s="1036" t="s">
        <v>9</v>
      </c>
      <c r="Q27" s="1036">
        <v>164</v>
      </c>
      <c r="R27" s="526"/>
      <c r="S27" s="417"/>
    </row>
    <row r="28" spans="1:30" ht="9.75" customHeight="1" x14ac:dyDescent="0.25">
      <c r="A28" s="407"/>
      <c r="B28" s="469"/>
      <c r="C28" s="1608" t="s">
        <v>118</v>
      </c>
      <c r="D28" s="1608"/>
      <c r="E28" s="1036" t="s">
        <v>9</v>
      </c>
      <c r="F28" s="1036" t="s">
        <v>9</v>
      </c>
      <c r="G28" s="1036" t="s">
        <v>9</v>
      </c>
      <c r="H28" s="1036" t="s">
        <v>9</v>
      </c>
      <c r="I28" s="1036" t="s">
        <v>9</v>
      </c>
      <c r="J28" s="1036">
        <v>24945</v>
      </c>
      <c r="K28" s="1036" t="s">
        <v>9</v>
      </c>
      <c r="L28" s="1036">
        <v>44219</v>
      </c>
      <c r="M28" s="1036" t="s">
        <v>9</v>
      </c>
      <c r="N28" s="1036" t="s">
        <v>9</v>
      </c>
      <c r="O28" s="1036" t="s">
        <v>9</v>
      </c>
      <c r="P28" s="1036" t="s">
        <v>9</v>
      </c>
      <c r="Q28" s="1036" t="s">
        <v>9</v>
      </c>
      <c r="R28" s="526"/>
      <c r="S28" s="417"/>
      <c r="U28" s="1410"/>
    </row>
    <row r="29" spans="1:30" ht="9.75" customHeight="1" x14ac:dyDescent="0.25">
      <c r="A29" s="407"/>
      <c r="B29" s="469"/>
      <c r="C29" s="1608" t="s">
        <v>117</v>
      </c>
      <c r="D29" s="1608"/>
      <c r="E29" s="1036" t="s">
        <v>9</v>
      </c>
      <c r="F29" s="1036" t="s">
        <v>9</v>
      </c>
      <c r="G29" s="1036" t="s">
        <v>9</v>
      </c>
      <c r="H29" s="1036" t="s">
        <v>9</v>
      </c>
      <c r="I29" s="1036" t="s">
        <v>9</v>
      </c>
      <c r="J29" s="1036" t="s">
        <v>9</v>
      </c>
      <c r="K29" s="1036" t="s">
        <v>9</v>
      </c>
      <c r="L29" s="1036">
        <v>416</v>
      </c>
      <c r="M29" s="1036" t="s">
        <v>9</v>
      </c>
      <c r="N29" s="1036" t="s">
        <v>9</v>
      </c>
      <c r="O29" s="1036" t="s">
        <v>9</v>
      </c>
      <c r="P29" s="1036" t="s">
        <v>9</v>
      </c>
      <c r="Q29" s="1036" t="s">
        <v>9</v>
      </c>
      <c r="R29" s="526"/>
      <c r="S29" s="417"/>
      <c r="U29" s="1410"/>
    </row>
    <row r="30" spans="1:30" ht="9.75" customHeight="1" x14ac:dyDescent="0.25">
      <c r="A30" s="407"/>
      <c r="B30" s="469"/>
      <c r="C30" s="1608" t="s">
        <v>116</v>
      </c>
      <c r="D30" s="1608"/>
      <c r="E30" s="1036" t="s">
        <v>9</v>
      </c>
      <c r="F30" s="1036" t="s">
        <v>9</v>
      </c>
      <c r="G30" s="1036" t="s">
        <v>9</v>
      </c>
      <c r="H30" s="1036" t="s">
        <v>9</v>
      </c>
      <c r="I30" s="1036" t="s">
        <v>9</v>
      </c>
      <c r="J30" s="1036" t="s">
        <v>9</v>
      </c>
      <c r="K30" s="1036" t="s">
        <v>9</v>
      </c>
      <c r="L30" s="1036">
        <v>18915</v>
      </c>
      <c r="M30" s="1036" t="s">
        <v>9</v>
      </c>
      <c r="N30" s="1036" t="s">
        <v>9</v>
      </c>
      <c r="O30" s="1036" t="s">
        <v>9</v>
      </c>
      <c r="P30" s="1036" t="s">
        <v>9</v>
      </c>
      <c r="Q30" s="1036" t="s">
        <v>9</v>
      </c>
      <c r="R30" s="526"/>
      <c r="S30" s="417"/>
    </row>
    <row r="31" spans="1:30" ht="9.75" customHeight="1" x14ac:dyDescent="0.25">
      <c r="A31" s="407"/>
      <c r="B31" s="469"/>
      <c r="C31" s="1631" t="s">
        <v>444</v>
      </c>
      <c r="D31" s="1631"/>
      <c r="E31" s="1036" t="s">
        <v>9</v>
      </c>
      <c r="F31" s="1036" t="s">
        <v>9</v>
      </c>
      <c r="G31" s="1036" t="s">
        <v>9</v>
      </c>
      <c r="H31" s="1036" t="s">
        <v>9</v>
      </c>
      <c r="I31" s="1036" t="s">
        <v>9</v>
      </c>
      <c r="J31" s="1036" t="s">
        <v>9</v>
      </c>
      <c r="K31" s="1036" t="s">
        <v>9</v>
      </c>
      <c r="L31" s="1036" t="s">
        <v>9</v>
      </c>
      <c r="M31" s="1036" t="s">
        <v>9</v>
      </c>
      <c r="N31" s="1036" t="s">
        <v>9</v>
      </c>
      <c r="O31" s="1036" t="s">
        <v>9</v>
      </c>
      <c r="P31" s="1036" t="s">
        <v>9</v>
      </c>
      <c r="Q31" s="1036" t="s">
        <v>9</v>
      </c>
      <c r="R31" s="498"/>
      <c r="S31" s="417"/>
    </row>
    <row r="32" spans="1:30" ht="9.75" customHeight="1" x14ac:dyDescent="0.25">
      <c r="A32" s="407"/>
      <c r="B32" s="469"/>
      <c r="C32" s="1608" t="s">
        <v>115</v>
      </c>
      <c r="D32" s="1608"/>
      <c r="E32" s="1036" t="s">
        <v>9</v>
      </c>
      <c r="F32" s="1036" t="s">
        <v>9</v>
      </c>
      <c r="G32" s="1036" t="s">
        <v>9</v>
      </c>
      <c r="H32" s="1036" t="s">
        <v>9</v>
      </c>
      <c r="I32" s="1036" t="s">
        <v>9</v>
      </c>
      <c r="J32" s="1036" t="s">
        <v>9</v>
      </c>
      <c r="K32" s="1036" t="s">
        <v>9</v>
      </c>
      <c r="L32" s="1036" t="s">
        <v>9</v>
      </c>
      <c r="M32" s="1036" t="s">
        <v>9</v>
      </c>
      <c r="N32" s="1036">
        <v>1341</v>
      </c>
      <c r="O32" s="1036" t="s">
        <v>9</v>
      </c>
      <c r="P32" s="1036" t="s">
        <v>9</v>
      </c>
      <c r="Q32" s="1036" t="s">
        <v>9</v>
      </c>
      <c r="R32" s="498"/>
      <c r="S32" s="417"/>
    </row>
    <row r="33" spans="1:30" ht="9.75" customHeight="1" x14ac:dyDescent="0.25">
      <c r="A33" s="407"/>
      <c r="B33" s="469"/>
      <c r="C33" s="1608" t="s">
        <v>114</v>
      </c>
      <c r="D33" s="1608"/>
      <c r="E33" s="1036" t="s">
        <v>9</v>
      </c>
      <c r="F33" s="1036" t="s">
        <v>9</v>
      </c>
      <c r="G33" s="1036" t="s">
        <v>9</v>
      </c>
      <c r="H33" s="1036" t="s">
        <v>9</v>
      </c>
      <c r="I33" s="1036" t="s">
        <v>9</v>
      </c>
      <c r="J33" s="1036">
        <v>1674</v>
      </c>
      <c r="K33" s="1036" t="s">
        <v>9</v>
      </c>
      <c r="L33" s="1036" t="s">
        <v>9</v>
      </c>
      <c r="M33" s="1036" t="s">
        <v>9</v>
      </c>
      <c r="N33" s="1036" t="s">
        <v>9</v>
      </c>
      <c r="O33" s="1036" t="s">
        <v>9</v>
      </c>
      <c r="P33" s="1036" t="s">
        <v>9</v>
      </c>
      <c r="Q33" s="1036" t="s">
        <v>9</v>
      </c>
      <c r="R33" s="498"/>
      <c r="S33" s="417"/>
    </row>
    <row r="34" spans="1:30" ht="9.75" customHeight="1" x14ac:dyDescent="0.25">
      <c r="A34" s="407">
        <v>4661</v>
      </c>
      <c r="B34" s="469"/>
      <c r="C34" s="1632" t="s">
        <v>113</v>
      </c>
      <c r="D34" s="1632"/>
      <c r="E34" s="1036" t="s">
        <v>9</v>
      </c>
      <c r="F34" s="1036" t="s">
        <v>9</v>
      </c>
      <c r="G34" s="1036" t="s">
        <v>9</v>
      </c>
      <c r="H34" s="1036" t="s">
        <v>9</v>
      </c>
      <c r="I34" s="1036" t="s">
        <v>9</v>
      </c>
      <c r="J34" s="1036">
        <v>32</v>
      </c>
      <c r="K34" s="1036" t="s">
        <v>9</v>
      </c>
      <c r="L34" s="1036">
        <v>31</v>
      </c>
      <c r="M34" s="1036" t="s">
        <v>9</v>
      </c>
      <c r="N34" s="1036" t="s">
        <v>9</v>
      </c>
      <c r="O34" s="1036" t="s">
        <v>9</v>
      </c>
      <c r="P34" s="1036" t="s">
        <v>9</v>
      </c>
      <c r="Q34" s="1036" t="s">
        <v>9</v>
      </c>
      <c r="R34" s="498"/>
      <c r="S34" s="417"/>
    </row>
    <row r="35" spans="1:30" ht="9.75" customHeight="1" x14ac:dyDescent="0.25">
      <c r="A35" s="407"/>
      <c r="B35" s="469"/>
      <c r="C35" s="1608" t="s">
        <v>112</v>
      </c>
      <c r="D35" s="1608"/>
      <c r="E35" s="1036" t="s">
        <v>9</v>
      </c>
      <c r="F35" s="1036" t="s">
        <v>9</v>
      </c>
      <c r="G35" s="1036">
        <v>13</v>
      </c>
      <c r="H35" s="1036" t="s">
        <v>9</v>
      </c>
      <c r="I35" s="1036" t="s">
        <v>9</v>
      </c>
      <c r="J35" s="1036" t="s">
        <v>9</v>
      </c>
      <c r="K35" s="1036" t="s">
        <v>9</v>
      </c>
      <c r="L35" s="1036" t="s">
        <v>9</v>
      </c>
      <c r="M35" s="1036" t="s">
        <v>9</v>
      </c>
      <c r="N35" s="1036" t="s">
        <v>9</v>
      </c>
      <c r="O35" s="1036" t="s">
        <v>9</v>
      </c>
      <c r="P35" s="1036" t="s">
        <v>9</v>
      </c>
      <c r="Q35" s="1036" t="s">
        <v>9</v>
      </c>
      <c r="R35" s="498"/>
      <c r="S35" s="417"/>
    </row>
    <row r="36" spans="1:30" ht="9.75" customHeight="1" x14ac:dyDescent="0.25">
      <c r="A36" s="407"/>
      <c r="B36" s="469"/>
      <c r="C36" s="1608" t="s">
        <v>111</v>
      </c>
      <c r="D36" s="1608"/>
      <c r="E36" s="1036" t="s">
        <v>9</v>
      </c>
      <c r="F36" s="1036" t="s">
        <v>9</v>
      </c>
      <c r="G36" s="1036" t="s">
        <v>9</v>
      </c>
      <c r="H36" s="1036">
        <v>6966</v>
      </c>
      <c r="I36" s="1036" t="s">
        <v>9</v>
      </c>
      <c r="J36" s="1036">
        <v>1347</v>
      </c>
      <c r="K36" s="1036">
        <v>39163</v>
      </c>
      <c r="L36" s="1036" t="s">
        <v>9</v>
      </c>
      <c r="M36" s="1036" t="s">
        <v>9</v>
      </c>
      <c r="N36" s="1036" t="s">
        <v>9</v>
      </c>
      <c r="O36" s="1036" t="s">
        <v>9</v>
      </c>
      <c r="P36" s="1036" t="s">
        <v>9</v>
      </c>
      <c r="Q36" s="1036" t="s">
        <v>9</v>
      </c>
      <c r="R36" s="498"/>
      <c r="S36" s="417"/>
    </row>
    <row r="37" spans="1:30" ht="9.75" customHeight="1" x14ac:dyDescent="0.25">
      <c r="A37" s="407"/>
      <c r="B37" s="469"/>
      <c r="C37" s="1608" t="s">
        <v>287</v>
      </c>
      <c r="D37" s="1608"/>
      <c r="E37" s="1036" t="s">
        <v>9</v>
      </c>
      <c r="F37" s="1036" t="s">
        <v>9</v>
      </c>
      <c r="G37" s="1036" t="s">
        <v>9</v>
      </c>
      <c r="H37" s="1036">
        <v>8</v>
      </c>
      <c r="I37" s="1036" t="s">
        <v>9</v>
      </c>
      <c r="J37" s="1036" t="s">
        <v>9</v>
      </c>
      <c r="K37" s="1036" t="s">
        <v>9</v>
      </c>
      <c r="L37" s="1036" t="s">
        <v>9</v>
      </c>
      <c r="M37" s="1036" t="s">
        <v>9</v>
      </c>
      <c r="N37" s="1036" t="s">
        <v>9</v>
      </c>
      <c r="O37" s="1036" t="s">
        <v>9</v>
      </c>
      <c r="P37" s="1036" t="s">
        <v>9</v>
      </c>
      <c r="Q37" s="1036">
        <v>639</v>
      </c>
      <c r="R37" s="526"/>
      <c r="S37" s="417"/>
    </row>
    <row r="38" spans="1:30" ht="9.75" customHeight="1" x14ac:dyDescent="0.25">
      <c r="A38" s="407"/>
      <c r="B38" s="469"/>
      <c r="C38" s="1608" t="s">
        <v>110</v>
      </c>
      <c r="D38" s="1608"/>
      <c r="E38" s="1036" t="s">
        <v>9</v>
      </c>
      <c r="F38" s="1036" t="s">
        <v>9</v>
      </c>
      <c r="G38" s="1036" t="s">
        <v>9</v>
      </c>
      <c r="H38" s="1036" t="s">
        <v>9</v>
      </c>
      <c r="I38" s="1036" t="s">
        <v>9</v>
      </c>
      <c r="J38" s="1036" t="s">
        <v>9</v>
      </c>
      <c r="K38" s="1036" t="s">
        <v>9</v>
      </c>
      <c r="L38" s="1036" t="s">
        <v>9</v>
      </c>
      <c r="M38" s="1036" t="s">
        <v>9</v>
      </c>
      <c r="N38" s="1036" t="s">
        <v>9</v>
      </c>
      <c r="O38" s="1036" t="s">
        <v>9</v>
      </c>
      <c r="P38" s="1036" t="s">
        <v>9</v>
      </c>
      <c r="Q38" s="1036">
        <v>517</v>
      </c>
      <c r="R38" s="526"/>
      <c r="S38" s="417"/>
    </row>
    <row r="39" spans="1:30" ht="9.75" customHeight="1" x14ac:dyDescent="0.25">
      <c r="A39" s="407"/>
      <c r="B39" s="469"/>
      <c r="C39" s="1608" t="s">
        <v>109</v>
      </c>
      <c r="D39" s="1608"/>
      <c r="E39" s="1036" t="s">
        <v>9</v>
      </c>
      <c r="F39" s="1036" t="s">
        <v>9</v>
      </c>
      <c r="G39" s="1036" t="s">
        <v>9</v>
      </c>
      <c r="H39" s="1036" t="s">
        <v>9</v>
      </c>
      <c r="I39" s="1036" t="s">
        <v>9</v>
      </c>
      <c r="J39" s="1036" t="s">
        <v>9</v>
      </c>
      <c r="K39" s="1036" t="s">
        <v>9</v>
      </c>
      <c r="L39" s="1036" t="s">
        <v>9</v>
      </c>
      <c r="M39" s="1036" t="s">
        <v>9</v>
      </c>
      <c r="N39" s="1036" t="s">
        <v>9</v>
      </c>
      <c r="O39" s="1036" t="s">
        <v>9</v>
      </c>
      <c r="P39" s="1036" t="s">
        <v>9</v>
      </c>
      <c r="Q39" s="1036" t="s">
        <v>9</v>
      </c>
      <c r="R39" s="526"/>
      <c r="S39" s="417"/>
    </row>
    <row r="40" spans="1:30" s="489" customFormat="1" ht="9.75" customHeight="1" x14ac:dyDescent="0.25">
      <c r="A40" s="486"/>
      <c r="B40" s="487"/>
      <c r="C40" s="1608" t="s">
        <v>108</v>
      </c>
      <c r="D40" s="1608"/>
      <c r="E40" s="1036" t="s">
        <v>9</v>
      </c>
      <c r="F40" s="1036" t="s">
        <v>9</v>
      </c>
      <c r="G40" s="1036" t="s">
        <v>9</v>
      </c>
      <c r="H40" s="1036" t="s">
        <v>9</v>
      </c>
      <c r="I40" s="1036" t="s">
        <v>9</v>
      </c>
      <c r="J40" s="1036" t="s">
        <v>9</v>
      </c>
      <c r="K40" s="1036" t="s">
        <v>9</v>
      </c>
      <c r="L40" s="1036" t="s">
        <v>9</v>
      </c>
      <c r="M40" s="1036" t="s">
        <v>9</v>
      </c>
      <c r="N40" s="1036" t="s">
        <v>9</v>
      </c>
      <c r="O40" s="1036" t="s">
        <v>9</v>
      </c>
      <c r="P40" s="1036" t="s">
        <v>9</v>
      </c>
      <c r="Q40" s="1036" t="s">
        <v>9</v>
      </c>
      <c r="R40" s="526"/>
      <c r="S40" s="465"/>
      <c r="T40" s="1403"/>
      <c r="U40" s="1400"/>
      <c r="V40" s="1403"/>
      <c r="W40" s="1403"/>
      <c r="X40" s="1403"/>
      <c r="Y40" s="1403"/>
      <c r="Z40" s="1403"/>
      <c r="AA40" s="1403"/>
      <c r="AB40" s="1403"/>
      <c r="AC40" s="1403"/>
      <c r="AD40" s="1403"/>
    </row>
    <row r="41" spans="1:30" s="489" customFormat="1" ht="9.75" customHeight="1" x14ac:dyDescent="0.25">
      <c r="A41" s="486"/>
      <c r="B41" s="487"/>
      <c r="C41" s="1609" t="s">
        <v>107</v>
      </c>
      <c r="D41" s="1609"/>
      <c r="E41" s="1036" t="s">
        <v>9</v>
      </c>
      <c r="F41" s="1036" t="s">
        <v>9</v>
      </c>
      <c r="G41" s="1036" t="s">
        <v>9</v>
      </c>
      <c r="H41" s="1036" t="s">
        <v>9</v>
      </c>
      <c r="I41" s="1036" t="s">
        <v>9</v>
      </c>
      <c r="J41" s="1036" t="s">
        <v>9</v>
      </c>
      <c r="K41" s="1036" t="s">
        <v>9</v>
      </c>
      <c r="L41" s="1036" t="s">
        <v>9</v>
      </c>
      <c r="M41" s="1036" t="s">
        <v>9</v>
      </c>
      <c r="N41" s="1036" t="s">
        <v>9</v>
      </c>
      <c r="O41" s="1036" t="s">
        <v>9</v>
      </c>
      <c r="P41" s="1036" t="s">
        <v>9</v>
      </c>
      <c r="Q41" s="1036" t="s">
        <v>9</v>
      </c>
      <c r="R41" s="526"/>
      <c r="S41" s="465"/>
      <c r="T41" s="1403"/>
      <c r="U41" s="1400"/>
      <c r="V41" s="1403"/>
      <c r="W41" s="1403"/>
      <c r="X41" s="1403"/>
      <c r="Y41" s="1403"/>
      <c r="Z41" s="1403"/>
      <c r="AA41" s="1403"/>
      <c r="AB41" s="1403"/>
      <c r="AC41" s="1403"/>
      <c r="AD41" s="1403"/>
    </row>
    <row r="42" spans="1:30" s="421" customFormat="1" ht="27" customHeight="1" x14ac:dyDescent="0.25">
      <c r="A42" s="419"/>
      <c r="B42" s="573"/>
      <c r="C42" s="1610" t="s">
        <v>479</v>
      </c>
      <c r="D42" s="1610"/>
      <c r="E42" s="1610"/>
      <c r="F42" s="1610"/>
      <c r="G42" s="1610"/>
      <c r="H42" s="1610"/>
      <c r="I42" s="1610"/>
      <c r="J42" s="1610"/>
      <c r="K42" s="1610"/>
      <c r="L42" s="1610"/>
      <c r="M42" s="1610"/>
      <c r="N42" s="1610"/>
      <c r="O42" s="1610"/>
      <c r="P42" s="1610"/>
      <c r="Q42" s="1610"/>
      <c r="R42" s="636"/>
      <c r="S42" s="420"/>
      <c r="T42" s="751"/>
      <c r="U42" s="1413"/>
      <c r="V42" s="751"/>
      <c r="W42" s="751"/>
      <c r="X42" s="751"/>
      <c r="Y42" s="751"/>
      <c r="Z42" s="751"/>
      <c r="AA42" s="751"/>
      <c r="AB42" s="751"/>
      <c r="AC42" s="751"/>
      <c r="AD42" s="751"/>
    </row>
    <row r="43" spans="1:30" ht="13.5" customHeight="1" x14ac:dyDescent="0.25">
      <c r="A43" s="407"/>
      <c r="B43" s="469"/>
      <c r="C43" s="1618" t="s">
        <v>179</v>
      </c>
      <c r="D43" s="1619"/>
      <c r="E43" s="1619"/>
      <c r="F43" s="1619"/>
      <c r="G43" s="1619"/>
      <c r="H43" s="1619"/>
      <c r="I43" s="1619"/>
      <c r="J43" s="1619"/>
      <c r="K43" s="1619"/>
      <c r="L43" s="1619"/>
      <c r="M43" s="1619"/>
      <c r="N43" s="1619"/>
      <c r="O43" s="1619"/>
      <c r="P43" s="1619"/>
      <c r="Q43" s="1620"/>
      <c r="R43" s="417"/>
      <c r="S43" s="417"/>
    </row>
    <row r="44" spans="1:30" s="514" customFormat="1" ht="2.25" customHeight="1" x14ac:dyDescent="0.2">
      <c r="A44" s="511"/>
      <c r="B44" s="512"/>
      <c r="C44" s="513"/>
      <c r="D44" s="433"/>
      <c r="E44" s="890"/>
      <c r="F44" s="890"/>
      <c r="G44" s="890"/>
      <c r="H44" s="890"/>
      <c r="I44" s="890"/>
      <c r="J44" s="890"/>
      <c r="K44" s="890"/>
      <c r="L44" s="890"/>
      <c r="M44" s="890"/>
      <c r="N44" s="890"/>
      <c r="O44" s="890"/>
      <c r="P44" s="890"/>
      <c r="Q44" s="890"/>
      <c r="R44" s="447"/>
      <c r="S44" s="447"/>
      <c r="T44" s="1414"/>
      <c r="U44" s="1400"/>
      <c r="V44" s="1414"/>
      <c r="W44" s="1414"/>
      <c r="X44" s="1414"/>
      <c r="Y44" s="1414"/>
      <c r="Z44" s="1414"/>
      <c r="AA44" s="1414"/>
      <c r="AB44" s="1414"/>
      <c r="AC44" s="1414"/>
      <c r="AD44" s="1414"/>
    </row>
    <row r="45" spans="1:30" ht="12.75" customHeight="1" x14ac:dyDescent="0.25">
      <c r="A45" s="407"/>
      <c r="B45" s="469"/>
      <c r="C45" s="422"/>
      <c r="D45" s="422"/>
      <c r="E45" s="819">
        <v>2004</v>
      </c>
      <c r="F45" s="984">
        <v>2005</v>
      </c>
      <c r="G45" s="984">
        <v>2006</v>
      </c>
      <c r="H45" s="819">
        <v>2007</v>
      </c>
      <c r="I45" s="984">
        <v>2008</v>
      </c>
      <c r="J45" s="984">
        <v>2009</v>
      </c>
      <c r="K45" s="819">
        <v>2010</v>
      </c>
      <c r="L45" s="984">
        <v>2011</v>
      </c>
      <c r="M45" s="984">
        <v>2012</v>
      </c>
      <c r="N45" s="819">
        <v>2013</v>
      </c>
      <c r="O45" s="984">
        <v>2014</v>
      </c>
      <c r="P45" s="984">
        <v>2015</v>
      </c>
      <c r="Q45" s="819">
        <v>2016</v>
      </c>
      <c r="R45" s="526"/>
      <c r="S45" s="417"/>
      <c r="T45" s="1405"/>
      <c r="U45" s="1415"/>
      <c r="V45" s="1405"/>
      <c r="W45" s="1405"/>
    </row>
    <row r="46" spans="1:30" s="989" customFormat="1" ht="11.25" customHeight="1" x14ac:dyDescent="0.25">
      <c r="A46" s="985"/>
      <c r="B46" s="986"/>
      <c r="C46" s="1617" t="s">
        <v>68</v>
      </c>
      <c r="D46" s="1617"/>
      <c r="E46" s="990">
        <v>208</v>
      </c>
      <c r="F46" s="990">
        <v>334</v>
      </c>
      <c r="G46" s="990">
        <v>396</v>
      </c>
      <c r="H46" s="990">
        <v>343</v>
      </c>
      <c r="I46" s="990">
        <v>441</v>
      </c>
      <c r="J46" s="990">
        <v>361</v>
      </c>
      <c r="K46" s="990">
        <v>352</v>
      </c>
      <c r="L46" s="990">
        <v>200</v>
      </c>
      <c r="M46" s="990">
        <v>107</v>
      </c>
      <c r="N46" s="990">
        <v>106</v>
      </c>
      <c r="O46" s="990">
        <v>174</v>
      </c>
      <c r="P46" s="990">
        <v>182</v>
      </c>
      <c r="Q46" s="990">
        <v>210</v>
      </c>
      <c r="R46" s="987"/>
      <c r="S46" s="988"/>
      <c r="T46" s="1405"/>
      <c r="U46" s="1416"/>
      <c r="V46" s="1405"/>
      <c r="W46" s="1405"/>
      <c r="X46" s="1417"/>
      <c r="Y46" s="1417"/>
      <c r="Z46" s="1417"/>
      <c r="AA46" s="1417"/>
      <c r="AB46" s="1417"/>
      <c r="AC46" s="1417"/>
      <c r="AD46" s="1417"/>
    </row>
    <row r="47" spans="1:30" s="989" customFormat="1" ht="11.25" customHeight="1" x14ac:dyDescent="0.25">
      <c r="A47" s="985"/>
      <c r="B47" s="986"/>
      <c r="C47" s="1621" t="s">
        <v>413</v>
      </c>
      <c r="D47" s="1617"/>
      <c r="E47" s="990">
        <f>SUM(E48:E52)</f>
        <v>167</v>
      </c>
      <c r="F47" s="990">
        <f t="shared" ref="F47:Q47" si="1">SUM(F48:F52)</f>
        <v>277</v>
      </c>
      <c r="G47" s="990">
        <f t="shared" si="1"/>
        <v>258</v>
      </c>
      <c r="H47" s="990">
        <f t="shared" si="1"/>
        <v>268</v>
      </c>
      <c r="I47" s="990">
        <f t="shared" si="1"/>
        <v>304</v>
      </c>
      <c r="J47" s="990">
        <f t="shared" si="1"/>
        <v>258</v>
      </c>
      <c r="K47" s="990">
        <f t="shared" si="1"/>
        <v>234</v>
      </c>
      <c r="L47" s="990">
        <f t="shared" si="1"/>
        <v>182</v>
      </c>
      <c r="M47" s="990">
        <f t="shared" si="1"/>
        <v>93</v>
      </c>
      <c r="N47" s="990">
        <f t="shared" si="1"/>
        <v>97</v>
      </c>
      <c r="O47" s="990">
        <f t="shared" si="1"/>
        <v>161</v>
      </c>
      <c r="P47" s="990">
        <f t="shared" si="1"/>
        <v>145</v>
      </c>
      <c r="Q47" s="990">
        <f t="shared" si="1"/>
        <v>175</v>
      </c>
      <c r="R47" s="987"/>
      <c r="S47" s="988"/>
      <c r="T47" s="1405"/>
      <c r="U47" s="1415"/>
      <c r="V47" s="1405"/>
      <c r="W47" s="1405"/>
      <c r="X47" s="1417"/>
      <c r="Y47" s="1417"/>
      <c r="Z47" s="1417"/>
      <c r="AA47" s="1417"/>
      <c r="AB47" s="1417"/>
      <c r="AC47" s="1417"/>
      <c r="AD47" s="1417"/>
    </row>
    <row r="48" spans="1:30" s="489" customFormat="1" ht="10.5" customHeight="1" x14ac:dyDescent="0.25">
      <c r="A48" s="486"/>
      <c r="B48" s="487"/>
      <c r="C48" s="982"/>
      <c r="D48" s="577" t="s">
        <v>245</v>
      </c>
      <c r="E48" s="1036">
        <v>100</v>
      </c>
      <c r="F48" s="1036">
        <v>151</v>
      </c>
      <c r="G48" s="1036">
        <v>153</v>
      </c>
      <c r="H48" s="1036">
        <v>160</v>
      </c>
      <c r="I48" s="1036">
        <v>172</v>
      </c>
      <c r="J48" s="1036">
        <v>142</v>
      </c>
      <c r="K48" s="1036">
        <v>141</v>
      </c>
      <c r="L48" s="1036">
        <v>93</v>
      </c>
      <c r="M48" s="1036">
        <v>36</v>
      </c>
      <c r="N48" s="1036">
        <v>27</v>
      </c>
      <c r="O48" s="1036">
        <v>49</v>
      </c>
      <c r="P48" s="1036">
        <v>65</v>
      </c>
      <c r="Q48" s="1036">
        <v>69</v>
      </c>
      <c r="R48" s="526"/>
      <c r="S48" s="465"/>
      <c r="T48" s="1405"/>
      <c r="U48" s="1415"/>
      <c r="V48" s="1405"/>
      <c r="W48" s="1405"/>
      <c r="X48" s="1403"/>
      <c r="Y48" s="1403"/>
      <c r="Z48" s="1403"/>
      <c r="AA48" s="1403"/>
      <c r="AB48" s="1403"/>
      <c r="AC48" s="1403"/>
      <c r="AD48" s="1403"/>
    </row>
    <row r="49" spans="1:30" s="489" customFormat="1" ht="10.5" customHeight="1" x14ac:dyDescent="0.25">
      <c r="A49" s="486"/>
      <c r="B49" s="487"/>
      <c r="C49" s="982"/>
      <c r="D49" s="577" t="s">
        <v>246</v>
      </c>
      <c r="E49" s="1036">
        <v>15</v>
      </c>
      <c r="F49" s="1036">
        <v>28</v>
      </c>
      <c r="G49" s="1036">
        <v>26</v>
      </c>
      <c r="H49" s="1036">
        <v>27</v>
      </c>
      <c r="I49" s="1036">
        <v>27</v>
      </c>
      <c r="J49" s="1036">
        <v>22</v>
      </c>
      <c r="K49" s="1036">
        <v>25</v>
      </c>
      <c r="L49" s="1036">
        <v>22</v>
      </c>
      <c r="M49" s="1036">
        <v>9</v>
      </c>
      <c r="N49" s="1036">
        <v>18</v>
      </c>
      <c r="O49" s="1036">
        <v>23</v>
      </c>
      <c r="P49" s="1036">
        <v>20</v>
      </c>
      <c r="Q49" s="1036">
        <v>19</v>
      </c>
      <c r="R49" s="526"/>
      <c r="S49" s="465"/>
      <c r="T49" s="1405"/>
      <c r="U49" s="1415"/>
      <c r="V49" s="1405"/>
      <c r="W49" s="1405"/>
      <c r="X49" s="1403"/>
      <c r="Y49" s="1403"/>
      <c r="Z49" s="1403"/>
      <c r="AA49" s="1403"/>
      <c r="AB49" s="1403"/>
      <c r="AC49" s="1403"/>
      <c r="AD49" s="1403"/>
    </row>
    <row r="50" spans="1:30" s="489" customFormat="1" ht="10.5" customHeight="1" x14ac:dyDescent="0.25">
      <c r="A50" s="486"/>
      <c r="B50" s="487"/>
      <c r="C50" s="982"/>
      <c r="D50" s="1265" t="s">
        <v>247</v>
      </c>
      <c r="E50" s="1036">
        <v>46</v>
      </c>
      <c r="F50" s="1036">
        <v>73</v>
      </c>
      <c r="G50" s="1036">
        <v>65</v>
      </c>
      <c r="H50" s="1036">
        <v>64</v>
      </c>
      <c r="I50" s="1036">
        <v>97</v>
      </c>
      <c r="J50" s="1036">
        <v>87</v>
      </c>
      <c r="K50" s="1036">
        <v>64</v>
      </c>
      <c r="L50" s="1036">
        <v>55</v>
      </c>
      <c r="M50" s="1036">
        <v>40</v>
      </c>
      <c r="N50" s="1036">
        <v>49</v>
      </c>
      <c r="O50" s="1036">
        <v>80</v>
      </c>
      <c r="P50" s="1036">
        <v>53</v>
      </c>
      <c r="Q50" s="1036">
        <v>58</v>
      </c>
      <c r="R50" s="526"/>
      <c r="S50" s="465"/>
      <c r="T50" s="1405"/>
      <c r="U50" s="1415"/>
      <c r="V50" s="1405"/>
      <c r="W50" s="1405"/>
      <c r="X50" s="1403"/>
      <c r="Y50" s="1403"/>
      <c r="Z50" s="1403"/>
      <c r="AA50" s="1403"/>
      <c r="AB50" s="1403"/>
      <c r="AC50" s="1403"/>
      <c r="AD50" s="1403"/>
    </row>
    <row r="51" spans="1:30" s="489" customFormat="1" ht="10.5" customHeight="1" x14ac:dyDescent="0.25">
      <c r="A51" s="486"/>
      <c r="B51" s="487"/>
      <c r="C51" s="982"/>
      <c r="D51" s="1265" t="s">
        <v>249</v>
      </c>
      <c r="E51" s="1036" t="s">
        <v>412</v>
      </c>
      <c r="F51" s="1036">
        <v>1</v>
      </c>
      <c r="G51" s="1036" t="s">
        <v>9</v>
      </c>
      <c r="H51" s="1036" t="s">
        <v>9</v>
      </c>
      <c r="I51" s="1036" t="s">
        <v>9</v>
      </c>
      <c r="J51" s="1036" t="s">
        <v>9</v>
      </c>
      <c r="K51" s="1036" t="s">
        <v>9</v>
      </c>
      <c r="L51" s="1036" t="s">
        <v>9</v>
      </c>
      <c r="M51" s="1036" t="s">
        <v>9</v>
      </c>
      <c r="N51" s="1036" t="s">
        <v>9</v>
      </c>
      <c r="O51" s="1036" t="s">
        <v>9</v>
      </c>
      <c r="P51" s="1036" t="s">
        <v>9</v>
      </c>
      <c r="Q51" s="1036" t="s">
        <v>9</v>
      </c>
      <c r="R51" s="526"/>
      <c r="S51" s="465"/>
      <c r="T51" s="1405"/>
      <c r="U51" s="1415"/>
      <c r="V51" s="1405"/>
      <c r="W51" s="1405"/>
      <c r="X51" s="1403"/>
      <c r="Y51" s="1403"/>
      <c r="Z51" s="1403"/>
      <c r="AA51" s="1403"/>
      <c r="AB51" s="1403"/>
      <c r="AC51" s="1403"/>
      <c r="AD51" s="1403"/>
    </row>
    <row r="52" spans="1:30" s="489" customFormat="1" ht="10.5" customHeight="1" x14ac:dyDescent="0.25">
      <c r="A52" s="486"/>
      <c r="B52" s="487"/>
      <c r="C52" s="982"/>
      <c r="D52" s="577" t="s">
        <v>248</v>
      </c>
      <c r="E52" s="1037">
        <v>6</v>
      </c>
      <c r="F52" s="1037">
        <v>24</v>
      </c>
      <c r="G52" s="1037">
        <v>14</v>
      </c>
      <c r="H52" s="1037">
        <v>17</v>
      </c>
      <c r="I52" s="1037">
        <v>8</v>
      </c>
      <c r="J52" s="1037">
        <v>7</v>
      </c>
      <c r="K52" s="1037">
        <v>4</v>
      </c>
      <c r="L52" s="1037">
        <v>12</v>
      </c>
      <c r="M52" s="1037">
        <v>8</v>
      </c>
      <c r="N52" s="1037">
        <v>3</v>
      </c>
      <c r="O52" s="1037">
        <v>9</v>
      </c>
      <c r="P52" s="1037">
        <v>7</v>
      </c>
      <c r="Q52" s="1037">
        <v>29</v>
      </c>
      <c r="R52" s="526"/>
      <c r="S52" s="465"/>
      <c r="T52" s="1405"/>
      <c r="U52" s="1415"/>
      <c r="V52" s="1405"/>
      <c r="W52" s="1405"/>
      <c r="X52" s="1403"/>
      <c r="Y52" s="1403"/>
      <c r="Z52" s="1403"/>
      <c r="AA52" s="1403"/>
      <c r="AB52" s="1403"/>
      <c r="AC52" s="1403"/>
      <c r="AD52" s="1403"/>
    </row>
    <row r="53" spans="1:30" s="989" customFormat="1" ht="11.25" customHeight="1" x14ac:dyDescent="0.25">
      <c r="A53" s="985"/>
      <c r="B53" s="986"/>
      <c r="C53" s="1617" t="s">
        <v>414</v>
      </c>
      <c r="D53" s="1617"/>
      <c r="E53" s="990">
        <f>SUM(E54:E56)</f>
        <v>41</v>
      </c>
      <c r="F53" s="990">
        <f t="shared" ref="F53:Q53" si="2">SUM(F54:F56)</f>
        <v>57</v>
      </c>
      <c r="G53" s="990">
        <f t="shared" si="2"/>
        <v>138</v>
      </c>
      <c r="H53" s="990">
        <f t="shared" si="2"/>
        <v>75</v>
      </c>
      <c r="I53" s="990">
        <f t="shared" si="2"/>
        <v>137</v>
      </c>
      <c r="J53" s="990">
        <f t="shared" si="2"/>
        <v>103</v>
      </c>
      <c r="K53" s="990">
        <f t="shared" si="2"/>
        <v>118</v>
      </c>
      <c r="L53" s="990">
        <f t="shared" si="2"/>
        <v>18</v>
      </c>
      <c r="M53" s="990">
        <f t="shared" si="2"/>
        <v>14</v>
      </c>
      <c r="N53" s="990">
        <f t="shared" si="2"/>
        <v>9</v>
      </c>
      <c r="O53" s="990">
        <f t="shared" si="2"/>
        <v>13</v>
      </c>
      <c r="P53" s="990">
        <f t="shared" si="2"/>
        <v>37</v>
      </c>
      <c r="Q53" s="990">
        <f t="shared" si="2"/>
        <v>35</v>
      </c>
      <c r="R53" s="987"/>
      <c r="S53" s="988"/>
      <c r="T53" s="1405"/>
      <c r="U53" s="1415"/>
      <c r="V53" s="1405"/>
      <c r="W53" s="1405"/>
      <c r="X53" s="1417"/>
      <c r="Y53" s="1417"/>
      <c r="Z53" s="1417"/>
      <c r="AA53" s="1417"/>
      <c r="AB53" s="1417"/>
      <c r="AC53" s="1417"/>
      <c r="AD53" s="1417"/>
    </row>
    <row r="54" spans="1:30" s="489" customFormat="1" ht="10.5" customHeight="1" x14ac:dyDescent="0.25">
      <c r="A54" s="486"/>
      <c r="B54" s="487"/>
      <c r="C54" s="1258"/>
      <c r="D54" s="1265" t="s">
        <v>555</v>
      </c>
      <c r="E54" s="1036" t="s">
        <v>412</v>
      </c>
      <c r="F54" s="1036" t="s">
        <v>412</v>
      </c>
      <c r="G54" s="1036" t="s">
        <v>9</v>
      </c>
      <c r="H54" s="1036" t="s">
        <v>9</v>
      </c>
      <c r="I54" s="1036" t="s">
        <v>9</v>
      </c>
      <c r="J54" s="1037">
        <v>1</v>
      </c>
      <c r="K54" s="1037" t="s">
        <v>9</v>
      </c>
      <c r="L54" s="1037">
        <v>1</v>
      </c>
      <c r="M54" s="1037">
        <v>1</v>
      </c>
      <c r="N54" s="1036" t="s">
        <v>9</v>
      </c>
      <c r="O54" s="1036" t="s">
        <v>9</v>
      </c>
      <c r="P54" s="1036" t="s">
        <v>9</v>
      </c>
      <c r="Q54" s="1036" t="s">
        <v>9</v>
      </c>
      <c r="R54" s="526"/>
      <c r="S54" s="465"/>
      <c r="T54" s="1405"/>
      <c r="U54" s="1415"/>
      <c r="V54" s="1405"/>
      <c r="W54" s="1405"/>
      <c r="X54" s="1403"/>
      <c r="Y54" s="1403"/>
      <c r="Z54" s="1403"/>
      <c r="AA54" s="1403"/>
      <c r="AB54" s="1403"/>
      <c r="AC54" s="1403"/>
      <c r="AD54" s="1403"/>
    </row>
    <row r="55" spans="1:30" s="489" customFormat="1" ht="10.5" customHeight="1" x14ac:dyDescent="0.25">
      <c r="A55" s="486"/>
      <c r="B55" s="487"/>
      <c r="C55" s="982"/>
      <c r="D55" s="577" t="s">
        <v>250</v>
      </c>
      <c r="E55" s="1037">
        <v>1</v>
      </c>
      <c r="F55" s="1037">
        <v>1</v>
      </c>
      <c r="G55" s="1037">
        <v>1</v>
      </c>
      <c r="H55" s="1037">
        <v>1</v>
      </c>
      <c r="I55" s="1037" t="s">
        <v>9</v>
      </c>
      <c r="J55" s="1037">
        <v>1</v>
      </c>
      <c r="K55" s="1037">
        <v>2</v>
      </c>
      <c r="L55" s="1037" t="s">
        <v>9</v>
      </c>
      <c r="M55" s="1037">
        <v>1</v>
      </c>
      <c r="N55" s="1037" t="s">
        <v>9</v>
      </c>
      <c r="O55" s="1037" t="s">
        <v>9</v>
      </c>
      <c r="P55" s="1037">
        <v>1</v>
      </c>
      <c r="Q55" s="1037" t="s">
        <v>9</v>
      </c>
      <c r="R55" s="526"/>
      <c r="S55" s="465"/>
      <c r="T55" s="1405"/>
      <c r="U55" s="1415"/>
      <c r="V55" s="1405"/>
      <c r="W55" s="1405"/>
      <c r="X55" s="1403"/>
      <c r="Y55" s="1403"/>
      <c r="Z55" s="1403"/>
      <c r="AA55" s="1403"/>
      <c r="AB55" s="1403"/>
      <c r="AC55" s="1403"/>
      <c r="AD55" s="1403"/>
    </row>
    <row r="56" spans="1:30" s="489" customFormat="1" ht="10.5" customHeight="1" x14ac:dyDescent="0.25">
      <c r="A56" s="486"/>
      <c r="B56" s="487"/>
      <c r="C56" s="982"/>
      <c r="D56" s="577" t="s">
        <v>251</v>
      </c>
      <c r="E56" s="1037">
        <v>40</v>
      </c>
      <c r="F56" s="1037">
        <v>56</v>
      </c>
      <c r="G56" s="1037">
        <v>137</v>
      </c>
      <c r="H56" s="1037">
        <v>74</v>
      </c>
      <c r="I56" s="1037">
        <v>137</v>
      </c>
      <c r="J56" s="1037">
        <v>101</v>
      </c>
      <c r="K56" s="1037">
        <v>116</v>
      </c>
      <c r="L56" s="1037">
        <v>17</v>
      </c>
      <c r="M56" s="1037">
        <v>12</v>
      </c>
      <c r="N56" s="1037">
        <v>9</v>
      </c>
      <c r="O56" s="1037">
        <v>13</v>
      </c>
      <c r="P56" s="1037">
        <v>36</v>
      </c>
      <c r="Q56" s="1037">
        <v>35</v>
      </c>
      <c r="R56" s="526"/>
      <c r="S56" s="465"/>
      <c r="T56" s="1405"/>
      <c r="U56" s="1415"/>
      <c r="V56" s="1405"/>
      <c r="W56" s="1405"/>
      <c r="X56" s="1403"/>
      <c r="Y56" s="1403"/>
      <c r="Z56" s="1403"/>
      <c r="AA56" s="1403"/>
      <c r="AB56" s="1403"/>
      <c r="AC56" s="1403"/>
      <c r="AD56" s="1403"/>
    </row>
    <row r="57" spans="1:30" s="788" customFormat="1" ht="13.5" customHeight="1" x14ac:dyDescent="0.25">
      <c r="A57" s="785"/>
      <c r="B57" s="766"/>
      <c r="C57" s="500" t="s">
        <v>438</v>
      </c>
      <c r="D57" s="786"/>
      <c r="E57" s="471"/>
      <c r="F57" s="471"/>
      <c r="G57" s="501"/>
      <c r="H57" s="501"/>
      <c r="I57" s="1630"/>
      <c r="J57" s="1630"/>
      <c r="K57" s="1630"/>
      <c r="L57" s="1630"/>
      <c r="M57" s="1630"/>
      <c r="N57" s="1630"/>
      <c r="O57" s="1630"/>
      <c r="P57" s="1630"/>
      <c r="Q57" s="1630"/>
      <c r="R57" s="787"/>
      <c r="S57" s="501"/>
      <c r="T57" s="1405"/>
      <c r="U57" s="1415"/>
      <c r="V57" s="1405"/>
      <c r="W57" s="1405"/>
      <c r="X57" s="1418"/>
      <c r="Y57" s="1418"/>
      <c r="Z57" s="1418"/>
      <c r="AA57" s="1418"/>
      <c r="AB57" s="1418"/>
      <c r="AC57" s="1418"/>
      <c r="AD57" s="1418"/>
    </row>
    <row r="58" spans="1:30" s="457" customFormat="1" ht="11.25" customHeight="1" thickBot="1" x14ac:dyDescent="0.3">
      <c r="A58" s="491"/>
      <c r="B58" s="502"/>
      <c r="C58" s="1266" t="s">
        <v>556</v>
      </c>
      <c r="D58" s="503"/>
      <c r="E58" s="505"/>
      <c r="F58" s="505"/>
      <c r="G58" s="505"/>
      <c r="H58" s="505"/>
      <c r="I58" s="505"/>
      <c r="J58" s="505"/>
      <c r="K58" s="505"/>
      <c r="L58" s="505"/>
      <c r="M58" s="505"/>
      <c r="N58" s="505"/>
      <c r="O58" s="505"/>
      <c r="P58" s="505"/>
      <c r="Q58" s="472" t="s">
        <v>73</v>
      </c>
      <c r="R58" s="506"/>
      <c r="S58" s="507"/>
      <c r="T58" s="1405"/>
      <c r="U58" s="1415"/>
      <c r="V58" s="1405"/>
      <c r="W58" s="1405"/>
      <c r="X58" s="1419"/>
      <c r="Y58" s="1419"/>
      <c r="Z58" s="1419"/>
      <c r="AA58" s="1419"/>
      <c r="AB58" s="1419"/>
      <c r="AC58" s="1419"/>
      <c r="AD58" s="1419"/>
    </row>
    <row r="59" spans="1:30" ht="13.5" customHeight="1" thickBot="1" x14ac:dyDescent="0.3">
      <c r="A59" s="407"/>
      <c r="B59" s="502"/>
      <c r="C59" s="1614" t="s">
        <v>300</v>
      </c>
      <c r="D59" s="1615"/>
      <c r="E59" s="1615"/>
      <c r="F59" s="1615"/>
      <c r="G59" s="1615"/>
      <c r="H59" s="1615"/>
      <c r="I59" s="1615"/>
      <c r="J59" s="1615"/>
      <c r="K59" s="1615"/>
      <c r="L59" s="1615"/>
      <c r="M59" s="1615"/>
      <c r="N59" s="1615"/>
      <c r="O59" s="1615"/>
      <c r="P59" s="1615"/>
      <c r="Q59" s="1616"/>
      <c r="R59" s="472"/>
      <c r="S59" s="459"/>
      <c r="T59" s="1405"/>
      <c r="U59" s="1415"/>
      <c r="V59" s="1405"/>
      <c r="W59" s="1405"/>
    </row>
    <row r="60" spans="1:30" ht="3.75" customHeight="1" x14ac:dyDescent="0.25">
      <c r="A60" s="407"/>
      <c r="B60" s="502"/>
      <c r="C60" s="1611" t="s">
        <v>69</v>
      </c>
      <c r="D60" s="1611"/>
      <c r="F60" s="999"/>
      <c r="G60" s="999"/>
      <c r="H60" s="999"/>
      <c r="I60" s="999"/>
      <c r="J60" s="999"/>
      <c r="K60" s="999"/>
      <c r="L60" s="999"/>
      <c r="M60" s="509"/>
      <c r="N60" s="509"/>
      <c r="O60" s="509"/>
      <c r="P60" s="509"/>
      <c r="Q60" s="509"/>
      <c r="R60" s="506"/>
      <c r="S60" s="459"/>
      <c r="T60" s="1405"/>
      <c r="U60" s="1415"/>
      <c r="V60" s="1405"/>
      <c r="W60" s="1405"/>
    </row>
    <row r="61" spans="1:30" ht="11.25" customHeight="1" x14ac:dyDescent="0.25">
      <c r="A61" s="407"/>
      <c r="B61" s="469"/>
      <c r="C61" s="1612"/>
      <c r="D61" s="1612"/>
      <c r="E61" s="1549">
        <v>2016</v>
      </c>
      <c r="F61" s="1549"/>
      <c r="G61" s="1549"/>
      <c r="H61" s="1549"/>
      <c r="I61" s="1549"/>
      <c r="J61" s="1549"/>
      <c r="K61" s="1549"/>
      <c r="L61" s="1549"/>
      <c r="M61" s="1549"/>
      <c r="N61" s="1549"/>
      <c r="O61" s="1549"/>
      <c r="P61" s="1606"/>
      <c r="Q61" s="1259">
        <v>2017</v>
      </c>
      <c r="R61" s="459"/>
      <c r="S61" s="459"/>
      <c r="T61" s="1405"/>
      <c r="U61" s="1415"/>
      <c r="V61" s="1405"/>
      <c r="W61" s="1405"/>
    </row>
    <row r="62" spans="1:30" ht="12.75" customHeight="1" x14ac:dyDescent="0.25">
      <c r="A62" s="407"/>
      <c r="B62" s="469"/>
      <c r="C62" s="422"/>
      <c r="D62" s="422"/>
      <c r="E62" s="1041" t="s">
        <v>93</v>
      </c>
      <c r="F62" s="1041" t="s">
        <v>104</v>
      </c>
      <c r="G62" s="1041" t="s">
        <v>103</v>
      </c>
      <c r="H62" s="1041" t="s">
        <v>102</v>
      </c>
      <c r="I62" s="1041" t="s">
        <v>101</v>
      </c>
      <c r="J62" s="1041" t="s">
        <v>100</v>
      </c>
      <c r="K62" s="1041" t="s">
        <v>99</v>
      </c>
      <c r="L62" s="1041" t="s">
        <v>98</v>
      </c>
      <c r="M62" s="1041" t="s">
        <v>97</v>
      </c>
      <c r="N62" s="1041" t="s">
        <v>96</v>
      </c>
      <c r="O62" s="1041" t="s">
        <v>95</v>
      </c>
      <c r="P62" s="1260" t="s">
        <v>94</v>
      </c>
      <c r="Q62" s="1041" t="s">
        <v>93</v>
      </c>
      <c r="R62" s="506"/>
      <c r="S62" s="459"/>
      <c r="T62" s="1405"/>
      <c r="U62" s="1415"/>
      <c r="V62" s="1405"/>
      <c r="W62" s="1405"/>
    </row>
    <row r="63" spans="1:30" ht="10.5" customHeight="1" x14ac:dyDescent="0.25">
      <c r="A63" s="407"/>
      <c r="B63" s="502"/>
      <c r="C63" s="1613" t="s">
        <v>92</v>
      </c>
      <c r="D63" s="1613"/>
      <c r="E63" s="1040"/>
      <c r="F63" s="1040"/>
      <c r="G63" s="1038"/>
      <c r="H63" s="1038"/>
      <c r="I63" s="1038"/>
      <c r="J63" s="1038"/>
      <c r="K63" s="1038"/>
      <c r="L63" s="1038"/>
      <c r="M63" s="1038"/>
      <c r="N63" s="1038"/>
      <c r="O63" s="1038"/>
      <c r="P63" s="1038"/>
      <c r="Q63" s="1038"/>
      <c r="R63" s="506"/>
      <c r="S63" s="459"/>
      <c r="T63" s="1405"/>
      <c r="U63" s="1415"/>
      <c r="V63" s="1405"/>
      <c r="W63" s="1405"/>
    </row>
    <row r="64" spans="1:30" s="514" customFormat="1" ht="9.75" customHeight="1" x14ac:dyDescent="0.25">
      <c r="A64" s="511"/>
      <c r="B64" s="512"/>
      <c r="C64" s="513" t="s">
        <v>91</v>
      </c>
      <c r="D64" s="433"/>
      <c r="E64" s="1039">
        <v>-1.04</v>
      </c>
      <c r="F64" s="1039">
        <v>-0.45</v>
      </c>
      <c r="G64" s="1039">
        <v>1.94</v>
      </c>
      <c r="H64" s="1039">
        <v>0.35</v>
      </c>
      <c r="I64" s="1039">
        <v>0.28000000000000003</v>
      </c>
      <c r="J64" s="1039">
        <v>0.13</v>
      </c>
      <c r="K64" s="1039">
        <v>-0.66</v>
      </c>
      <c r="L64" s="1039">
        <v>-0.22</v>
      </c>
      <c r="M64" s="1039">
        <v>0.69</v>
      </c>
      <c r="N64" s="1039">
        <v>0.34</v>
      </c>
      <c r="O64" s="1039">
        <v>-0.5</v>
      </c>
      <c r="P64" s="1039">
        <v>0.04</v>
      </c>
      <c r="Q64" s="1039">
        <v>-0.59</v>
      </c>
      <c r="R64" s="447"/>
      <c r="S64" s="447"/>
      <c r="T64" s="1405"/>
      <c r="U64" s="1415"/>
      <c r="V64" s="1405"/>
      <c r="W64" s="1405"/>
      <c r="X64" s="1414"/>
      <c r="Y64" s="1414"/>
      <c r="Z64" s="1414"/>
      <c r="AA64" s="1414"/>
      <c r="AB64" s="1414"/>
      <c r="AC64" s="1414"/>
      <c r="AD64" s="1414"/>
    </row>
    <row r="65" spans="1:30" s="514" customFormat="1" ht="9.75" customHeight="1" x14ac:dyDescent="0.25">
      <c r="A65" s="511"/>
      <c r="B65" s="512"/>
      <c r="C65" s="513" t="s">
        <v>90</v>
      </c>
      <c r="D65" s="433"/>
      <c r="E65" s="1039">
        <v>0.78</v>
      </c>
      <c r="F65" s="1039">
        <v>0.4</v>
      </c>
      <c r="G65" s="1039">
        <v>0.45</v>
      </c>
      <c r="H65" s="1039">
        <v>0.48</v>
      </c>
      <c r="I65" s="1039">
        <v>0.33</v>
      </c>
      <c r="J65" s="1039">
        <v>0.55000000000000004</v>
      </c>
      <c r="K65" s="1039">
        <v>0.61</v>
      </c>
      <c r="L65" s="1039">
        <v>0.72</v>
      </c>
      <c r="M65" s="1039">
        <v>0.63</v>
      </c>
      <c r="N65" s="1039">
        <v>0.88</v>
      </c>
      <c r="O65" s="1039">
        <v>0.57999999999999996</v>
      </c>
      <c r="P65" s="1039">
        <v>0.88</v>
      </c>
      <c r="Q65" s="1039">
        <v>1.33</v>
      </c>
      <c r="R65" s="447"/>
      <c r="S65" s="447"/>
      <c r="T65" s="1405"/>
      <c r="U65" s="1415"/>
      <c r="V65" s="1405"/>
      <c r="W65" s="1405"/>
      <c r="X65" s="1414"/>
      <c r="Y65" s="1414"/>
      <c r="Z65" s="1414"/>
      <c r="AA65" s="1414"/>
      <c r="AB65" s="1414"/>
      <c r="AC65" s="1414"/>
      <c r="AD65" s="1414"/>
    </row>
    <row r="66" spans="1:30" s="514" customFormat="1" ht="11.25" customHeight="1" x14ac:dyDescent="0.25">
      <c r="A66" s="511"/>
      <c r="B66" s="512"/>
      <c r="C66" s="513" t="s">
        <v>259</v>
      </c>
      <c r="D66" s="433"/>
      <c r="E66" s="1039">
        <v>0.59</v>
      </c>
      <c r="F66" s="1039">
        <v>0.64</v>
      </c>
      <c r="G66" s="1039">
        <v>0.65</v>
      </c>
      <c r="H66" s="1039">
        <v>0.65</v>
      </c>
      <c r="I66" s="1039">
        <v>0.6</v>
      </c>
      <c r="J66" s="1039">
        <v>0.57999999999999996</v>
      </c>
      <c r="K66" s="1039">
        <v>0.56999999999999995</v>
      </c>
      <c r="L66" s="1039">
        <v>0.56999999999999995</v>
      </c>
      <c r="M66" s="1039">
        <v>0.55000000000000004</v>
      </c>
      <c r="N66" s="1039">
        <v>0.56999999999999995</v>
      </c>
      <c r="O66" s="1039">
        <v>0.56999999999999995</v>
      </c>
      <c r="P66" s="1039">
        <v>0.61</v>
      </c>
      <c r="Q66" s="1039">
        <v>0.65</v>
      </c>
      <c r="R66" s="447"/>
      <c r="S66" s="447"/>
      <c r="T66" s="1405"/>
      <c r="U66" s="1415"/>
      <c r="V66" s="1405"/>
      <c r="W66" s="1405"/>
      <c r="X66" s="1414"/>
      <c r="Y66" s="1414"/>
      <c r="Z66" s="1414"/>
      <c r="AA66" s="1414"/>
      <c r="AB66" s="1414"/>
      <c r="AC66" s="1414"/>
      <c r="AD66" s="1414"/>
    </row>
    <row r="67" spans="1:30" ht="11.25" customHeight="1" x14ac:dyDescent="0.25">
      <c r="A67" s="407"/>
      <c r="B67" s="502"/>
      <c r="C67" s="976" t="s">
        <v>89</v>
      </c>
      <c r="D67" s="510"/>
      <c r="E67" s="515"/>
      <c r="F67" s="181"/>
      <c r="G67" s="563"/>
      <c r="H67" s="563"/>
      <c r="I67" s="563"/>
      <c r="J67" s="85"/>
      <c r="K67" s="515"/>
      <c r="L67" s="563"/>
      <c r="M67" s="563"/>
      <c r="N67" s="563"/>
      <c r="O67" s="563"/>
      <c r="P67" s="563"/>
      <c r="Q67" s="516"/>
      <c r="R67" s="506"/>
      <c r="S67" s="459"/>
      <c r="T67" s="1405"/>
      <c r="U67" s="1415"/>
      <c r="V67" s="1405"/>
      <c r="W67" s="1405"/>
    </row>
    <row r="68" spans="1:30" ht="9.75" customHeight="1" x14ac:dyDescent="0.25">
      <c r="A68" s="407"/>
      <c r="B68" s="517"/>
      <c r="C68" s="467"/>
      <c r="D68" s="764" t="s">
        <v>657</v>
      </c>
      <c r="E68" s="605"/>
      <c r="F68" s="607"/>
      <c r="G68" s="80"/>
      <c r="H68" s="80"/>
      <c r="I68" s="80"/>
      <c r="J68" s="608">
        <v>5.509921370456361</v>
      </c>
      <c r="K68" s="515"/>
      <c r="L68" s="563"/>
      <c r="M68" s="563"/>
      <c r="N68" s="563"/>
      <c r="O68" s="563"/>
      <c r="P68" s="563"/>
      <c r="Q68" s="983">
        <f>+J68</f>
        <v>5.509921370456361</v>
      </c>
      <c r="R68" s="506"/>
      <c r="S68" s="459"/>
      <c r="T68" s="1405"/>
      <c r="U68" s="1415"/>
      <c r="V68" s="1405"/>
      <c r="W68" s="1405"/>
    </row>
    <row r="69" spans="1:30" ht="9.75" customHeight="1" x14ac:dyDescent="0.25">
      <c r="A69" s="407"/>
      <c r="B69" s="518"/>
      <c r="C69" s="433"/>
      <c r="D69" s="609" t="s">
        <v>658</v>
      </c>
      <c r="E69" s="610"/>
      <c r="F69" s="610"/>
      <c r="G69" s="610"/>
      <c r="H69" s="610"/>
      <c r="I69" s="610"/>
      <c r="J69" s="608">
        <v>4.6179729096766264</v>
      </c>
      <c r="K69" s="515"/>
      <c r="L69" s="200"/>
      <c r="M69" s="563"/>
      <c r="N69" s="563"/>
      <c r="O69" s="563"/>
      <c r="P69" s="563"/>
      <c r="Q69" s="983">
        <f t="shared" ref="Q69:Q72" si="3">+J69</f>
        <v>4.6179729096766264</v>
      </c>
      <c r="R69" s="519"/>
      <c r="S69" s="519"/>
    </row>
    <row r="70" spans="1:30" ht="9.75" customHeight="1" x14ac:dyDescent="0.25">
      <c r="A70" s="407"/>
      <c r="B70" s="518"/>
      <c r="C70" s="433"/>
      <c r="D70" s="609" t="s">
        <v>659</v>
      </c>
      <c r="E70" s="605"/>
      <c r="F70" s="182"/>
      <c r="G70" s="182"/>
      <c r="H70" s="80"/>
      <c r="I70" s="183"/>
      <c r="J70" s="608">
        <v>4.6094475000565849</v>
      </c>
      <c r="K70" s="515"/>
      <c r="L70" s="200"/>
      <c r="M70" s="563"/>
      <c r="N70" s="563"/>
      <c r="O70" s="563"/>
      <c r="P70" s="563"/>
      <c r="Q70" s="983">
        <f t="shared" si="3"/>
        <v>4.6094475000565849</v>
      </c>
      <c r="R70" s="520"/>
      <c r="S70" s="459"/>
    </row>
    <row r="71" spans="1:30" ht="9.75" customHeight="1" x14ac:dyDescent="0.25">
      <c r="A71" s="407"/>
      <c r="B71" s="518"/>
      <c r="C71" s="433"/>
      <c r="D71" s="609" t="s">
        <v>660</v>
      </c>
      <c r="E71" s="611"/>
      <c r="F71" s="609"/>
      <c r="G71" s="609"/>
      <c r="H71" s="609"/>
      <c r="I71" s="609"/>
      <c r="J71" s="608">
        <v>4.43201822512167</v>
      </c>
      <c r="K71" s="515"/>
      <c r="L71" s="200"/>
      <c r="M71" s="563"/>
      <c r="N71" s="563"/>
      <c r="O71" s="563"/>
      <c r="P71" s="563"/>
      <c r="Q71" s="983">
        <f t="shared" si="3"/>
        <v>4.43201822512167</v>
      </c>
      <c r="R71" s="520"/>
      <c r="S71" s="459"/>
    </row>
    <row r="72" spans="1:30" ht="9.75" customHeight="1" x14ac:dyDescent="0.25">
      <c r="A72" s="407"/>
      <c r="B72" s="518"/>
      <c r="C72" s="433"/>
      <c r="D72" s="612" t="s">
        <v>661</v>
      </c>
      <c r="E72" s="613"/>
      <c r="F72" s="613"/>
      <c r="G72" s="613"/>
      <c r="H72" s="613"/>
      <c r="I72" s="613"/>
      <c r="J72" s="608">
        <v>4.126966743328575</v>
      </c>
      <c r="K72" s="515"/>
      <c r="L72" s="200"/>
      <c r="M72" s="563"/>
      <c r="N72" s="563"/>
      <c r="O72" s="563"/>
      <c r="P72" s="563"/>
      <c r="Q72" s="983">
        <f t="shared" si="3"/>
        <v>4.126966743328575</v>
      </c>
      <c r="R72" s="520"/>
      <c r="S72" s="459"/>
    </row>
    <row r="73" spans="1:30" ht="9.75" customHeight="1" x14ac:dyDescent="0.25">
      <c r="A73" s="407"/>
      <c r="B73" s="518"/>
      <c r="C73" s="433"/>
      <c r="D73" s="609" t="s">
        <v>662</v>
      </c>
      <c r="E73" s="182"/>
      <c r="F73" s="182"/>
      <c r="G73" s="182"/>
      <c r="H73" s="80"/>
      <c r="I73" s="183"/>
      <c r="J73" s="516">
        <v>-25.089601900095214</v>
      </c>
      <c r="K73" s="515"/>
      <c r="L73" s="200"/>
      <c r="M73" s="563"/>
      <c r="N73" s="563"/>
      <c r="O73" s="563"/>
      <c r="P73" s="563"/>
      <c r="Q73" s="515"/>
      <c r="R73" s="520"/>
      <c r="S73" s="459"/>
    </row>
    <row r="74" spans="1:30" ht="9.75" customHeight="1" x14ac:dyDescent="0.25">
      <c r="A74" s="407"/>
      <c r="B74" s="518"/>
      <c r="C74" s="433"/>
      <c r="D74" s="609" t="s">
        <v>663</v>
      </c>
      <c r="E74" s="606"/>
      <c r="F74" s="183"/>
      <c r="G74" s="183"/>
      <c r="H74" s="80"/>
      <c r="I74" s="183"/>
      <c r="J74" s="516">
        <v>-19.098319057926737</v>
      </c>
      <c r="K74" s="515"/>
      <c r="L74" s="200"/>
      <c r="M74" s="563"/>
      <c r="N74" s="563"/>
      <c r="O74" s="563"/>
      <c r="P74" s="563"/>
      <c r="Q74" s="614"/>
      <c r="R74" s="520"/>
      <c r="S74" s="459"/>
    </row>
    <row r="75" spans="1:30" ht="9.75" customHeight="1" x14ac:dyDescent="0.25">
      <c r="A75" s="407"/>
      <c r="B75" s="518"/>
      <c r="C75" s="433"/>
      <c r="D75" s="609" t="s">
        <v>664</v>
      </c>
      <c r="E75" s="606"/>
      <c r="F75" s="183"/>
      <c r="G75" s="183"/>
      <c r="H75" s="80"/>
      <c r="I75" s="183"/>
      <c r="J75" s="516">
        <v>-12.50076591572885</v>
      </c>
      <c r="K75" s="515"/>
      <c r="L75" s="200"/>
      <c r="M75" s="563"/>
      <c r="N75" s="563"/>
      <c r="O75" s="563"/>
      <c r="P75" s="563"/>
      <c r="Q75" s="614"/>
      <c r="R75" s="520"/>
      <c r="S75" s="459"/>
    </row>
    <row r="76" spans="1:30" ht="9.75" customHeight="1" x14ac:dyDescent="0.25">
      <c r="A76" s="407"/>
      <c r="B76" s="518"/>
      <c r="C76" s="433"/>
      <c r="D76" s="609" t="s">
        <v>665</v>
      </c>
      <c r="E76" s="606"/>
      <c r="F76" s="183"/>
      <c r="G76" s="183"/>
      <c r="H76" s="80"/>
      <c r="I76" s="183"/>
      <c r="J76" s="516">
        <v>-12.198431157933143</v>
      </c>
      <c r="K76" s="515"/>
      <c r="L76" s="200"/>
      <c r="M76" s="563"/>
      <c r="N76" s="563"/>
      <c r="O76" s="563"/>
      <c r="P76" s="563"/>
      <c r="Q76" s="614"/>
      <c r="R76" s="520"/>
      <c r="S76" s="459"/>
    </row>
    <row r="77" spans="1:30" ht="9.75" customHeight="1" x14ac:dyDescent="0.25">
      <c r="A77" s="407"/>
      <c r="B77" s="518"/>
      <c r="C77" s="433"/>
      <c r="D77" s="609" t="s">
        <v>666</v>
      </c>
      <c r="E77" s="606"/>
      <c r="F77" s="182"/>
      <c r="G77" s="182"/>
      <c r="H77" s="80"/>
      <c r="I77" s="183"/>
      <c r="J77" s="516">
        <v>-6.2276478679504699</v>
      </c>
      <c r="K77" s="515"/>
      <c r="L77" s="200"/>
      <c r="M77" s="563"/>
      <c r="N77" s="563"/>
      <c r="O77" s="563"/>
      <c r="P77" s="563"/>
      <c r="Q77" s="515"/>
      <c r="R77" s="520"/>
      <c r="S77" s="459"/>
    </row>
    <row r="78" spans="1:30" ht="0.75" customHeight="1" x14ac:dyDescent="0.25">
      <c r="A78" s="407"/>
      <c r="B78" s="518"/>
      <c r="C78" s="433"/>
      <c r="D78" s="521"/>
      <c r="E78" s="515"/>
      <c r="F78" s="182"/>
      <c r="G78" s="182"/>
      <c r="H78" s="80"/>
      <c r="I78" s="183"/>
      <c r="J78" s="516"/>
      <c r="K78" s="515"/>
      <c r="L78" s="200"/>
      <c r="M78" s="563"/>
      <c r="N78" s="563"/>
      <c r="O78" s="563"/>
      <c r="P78" s="563"/>
      <c r="Q78" s="515"/>
      <c r="R78" s="520"/>
      <c r="S78" s="459"/>
    </row>
    <row r="79" spans="1:30" ht="13.5" customHeight="1" x14ac:dyDescent="0.25">
      <c r="A79" s="407"/>
      <c r="B79" s="522"/>
      <c r="C79" s="504" t="s">
        <v>240</v>
      </c>
      <c r="D79" s="521"/>
      <c r="E79" s="504"/>
      <c r="F79" s="504"/>
      <c r="G79" s="523" t="s">
        <v>88</v>
      </c>
      <c r="H79" s="504"/>
      <c r="I79" s="504"/>
      <c r="J79" s="504"/>
      <c r="K79" s="504"/>
      <c r="L79" s="504"/>
      <c r="M79" s="504"/>
      <c r="N79" s="504"/>
      <c r="O79" s="184"/>
      <c r="P79" s="184"/>
      <c r="Q79" s="184"/>
      <c r="R79" s="506"/>
      <c r="S79" s="459"/>
    </row>
    <row r="80" spans="1:30" s="132" customFormat="1" ht="13.5" customHeight="1" x14ac:dyDescent="0.25">
      <c r="A80" s="131"/>
      <c r="B80" s="244">
        <v>16</v>
      </c>
      <c r="C80" s="1573">
        <v>42767</v>
      </c>
      <c r="D80" s="1573"/>
      <c r="E80" s="1573"/>
      <c r="F80" s="133"/>
      <c r="G80" s="133"/>
      <c r="H80" s="133"/>
      <c r="I80" s="133"/>
      <c r="J80" s="133"/>
      <c r="K80" s="133"/>
      <c r="L80" s="133"/>
      <c r="M80" s="133"/>
      <c r="N80" s="133"/>
      <c r="P80" s="131"/>
      <c r="R80" s="137"/>
      <c r="T80" s="1420"/>
      <c r="U80" s="1421"/>
      <c r="V80" s="1420"/>
      <c r="W80" s="1420"/>
      <c r="X80" s="1420"/>
      <c r="Y80" s="1420"/>
      <c r="Z80" s="1420"/>
      <c r="AA80" s="1420"/>
      <c r="AB80" s="1420"/>
      <c r="AC80" s="1420"/>
      <c r="AD80" s="1420"/>
    </row>
  </sheetData>
  <mergeCells count="44">
    <mergeCell ref="I57:Q57"/>
    <mergeCell ref="C36:D36"/>
    <mergeCell ref="C37:D37"/>
    <mergeCell ref="C20:D20"/>
    <mergeCell ref="C33:D33"/>
    <mergeCell ref="C31:D31"/>
    <mergeCell ref="C34:D34"/>
    <mergeCell ref="C35:D35"/>
    <mergeCell ref="C21:D21"/>
    <mergeCell ref="C22:D22"/>
    <mergeCell ref="C23:D23"/>
    <mergeCell ref="C29:D29"/>
    <mergeCell ref="C24:D24"/>
    <mergeCell ref="C25:D25"/>
    <mergeCell ref="C26:D26"/>
    <mergeCell ref="C27:D27"/>
    <mergeCell ref="C28:D28"/>
    <mergeCell ref="C32:D32"/>
    <mergeCell ref="C1:F1"/>
    <mergeCell ref="C4:Q4"/>
    <mergeCell ref="C6:Q6"/>
    <mergeCell ref="C7:D8"/>
    <mergeCell ref="G7:I7"/>
    <mergeCell ref="J7:L7"/>
    <mergeCell ref="M7:O7"/>
    <mergeCell ref="P7:Q7"/>
    <mergeCell ref="J1:P1"/>
    <mergeCell ref="C30:D30"/>
    <mergeCell ref="E61:P61"/>
    <mergeCell ref="E8:P8"/>
    <mergeCell ref="C80:E80"/>
    <mergeCell ref="C38:D38"/>
    <mergeCell ref="C39:D39"/>
    <mergeCell ref="C40:D40"/>
    <mergeCell ref="C41:D41"/>
    <mergeCell ref="C42:Q42"/>
    <mergeCell ref="C60:D61"/>
    <mergeCell ref="C63:D63"/>
    <mergeCell ref="C59:Q59"/>
    <mergeCell ref="C53:D53"/>
    <mergeCell ref="C43:Q43"/>
    <mergeCell ref="C47:D47"/>
    <mergeCell ref="C46:D46"/>
    <mergeCell ref="C10:D10"/>
  </mergeCells>
  <conditionalFormatting sqref="E45:Q45 E62:Q62 E9:Q9">
    <cfRule type="cellIs" dxfId="50"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P73"/>
  <sheetViews>
    <sheetView zoomScaleNormal="100" workbookViewId="0"/>
  </sheetViews>
  <sheetFormatPr defaultColWidth="9.109375" defaultRowHeight="13.2" x14ac:dyDescent="0.25"/>
  <cols>
    <col min="1" max="1" width="1" style="132" customWidth="1"/>
    <col min="2" max="2" width="2.5546875" style="453" customWidth="1"/>
    <col min="3" max="3" width="0.44140625" style="132" customWidth="1"/>
    <col min="4" max="4" width="33.33203125" style="132" customWidth="1"/>
    <col min="5" max="5" width="0.33203125" style="132" customWidth="1"/>
    <col min="6" max="6" width="6.6640625" style="132" customWidth="1"/>
    <col min="7" max="9" width="6" style="132" customWidth="1"/>
    <col min="10" max="10" width="5.5546875" style="132" customWidth="1"/>
    <col min="11" max="12" width="7.44140625" style="132" customWidth="1"/>
    <col min="13" max="13" width="5.44140625" style="132" customWidth="1"/>
    <col min="14" max="14" width="5.5546875" style="132" customWidth="1"/>
    <col min="15" max="15" width="6.44140625" style="132" customWidth="1"/>
    <col min="16" max="17" width="2.5546875" style="995" customWidth="1"/>
    <col min="18" max="18" width="24.33203125" style="132" customWidth="1"/>
    <col min="19" max="27" width="9.109375" style="132"/>
    <col min="28" max="28" width="17.109375" style="132" customWidth="1"/>
    <col min="29" max="16384" width="9.109375" style="132"/>
  </cols>
  <sheetData>
    <row r="1" spans="1:42" ht="13.5" customHeight="1" x14ac:dyDescent="0.25">
      <c r="A1" s="131"/>
      <c r="B1" s="1642" t="s">
        <v>424</v>
      </c>
      <c r="C1" s="1642"/>
      <c r="D1" s="1642"/>
      <c r="E1" s="454"/>
      <c r="F1" s="454"/>
      <c r="G1" s="454"/>
      <c r="H1" s="454"/>
      <c r="I1" s="454"/>
      <c r="J1" s="454"/>
      <c r="K1" s="454"/>
      <c r="L1" s="454"/>
      <c r="M1" s="454"/>
      <c r="N1" s="454"/>
      <c r="O1" s="454"/>
      <c r="P1" s="454"/>
      <c r="Q1" s="454"/>
      <c r="R1" s="1399"/>
      <c r="S1" s="1399"/>
      <c r="T1" s="1399"/>
      <c r="U1" s="1399"/>
      <c r="V1" s="1399"/>
      <c r="W1" s="1399"/>
      <c r="X1" s="1399"/>
      <c r="Y1" s="1399"/>
      <c r="Z1" s="1399"/>
      <c r="AA1" s="1399"/>
      <c r="AB1" s="1399"/>
      <c r="AC1" s="1399"/>
      <c r="AD1" s="1399"/>
      <c r="AE1" s="1399"/>
      <c r="AF1" s="1399"/>
      <c r="AG1" s="1399"/>
      <c r="AH1" s="1399"/>
      <c r="AI1" s="1399"/>
      <c r="AJ1" s="1399"/>
      <c r="AK1" s="1399"/>
      <c r="AL1" s="1399"/>
      <c r="AM1" s="1399"/>
      <c r="AN1" s="1399"/>
      <c r="AO1" s="1399"/>
      <c r="AP1" s="1399"/>
    </row>
    <row r="2" spans="1:42" ht="4.5" customHeight="1" x14ac:dyDescent="0.25">
      <c r="A2" s="131"/>
      <c r="B2" s="1643"/>
      <c r="C2" s="1643"/>
      <c r="D2" s="1643"/>
      <c r="E2" s="1643"/>
      <c r="F2" s="1643"/>
      <c r="G2" s="1643"/>
      <c r="H2" s="1643"/>
      <c r="I2" s="1643"/>
      <c r="J2" s="1643"/>
      <c r="K2" s="1308"/>
      <c r="L2" s="1308"/>
      <c r="M2" s="1308"/>
      <c r="N2" s="1308"/>
      <c r="O2" s="1308"/>
      <c r="P2" s="455"/>
      <c r="Q2" s="1312"/>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c r="AP2" s="1399"/>
    </row>
    <row r="3" spans="1:42" ht="13.5" customHeight="1" thickBot="1" x14ac:dyDescent="0.3">
      <c r="A3" s="131"/>
      <c r="B3" s="133"/>
      <c r="C3" s="133"/>
      <c r="D3" s="133"/>
      <c r="E3" s="133"/>
      <c r="F3" s="133"/>
      <c r="G3" s="133"/>
      <c r="H3" s="133"/>
      <c r="I3" s="133"/>
      <c r="J3" s="133"/>
      <c r="K3" s="133"/>
      <c r="L3" s="133"/>
      <c r="M3" s="133"/>
      <c r="N3" s="453"/>
      <c r="O3" s="569" t="s">
        <v>73</v>
      </c>
      <c r="P3" s="456"/>
      <c r="Q3" s="1312"/>
      <c r="R3" s="1399"/>
      <c r="S3" s="1399"/>
      <c r="T3" s="1399"/>
      <c r="U3" s="1399"/>
      <c r="V3" s="1399"/>
      <c r="W3" s="1399"/>
      <c r="X3" s="1399"/>
      <c r="Y3" s="1399"/>
      <c r="Z3" s="1399"/>
      <c r="AA3" s="1399"/>
      <c r="AB3" s="1399"/>
      <c r="AC3" s="1399"/>
      <c r="AD3" s="1399"/>
      <c r="AE3" s="1399"/>
      <c r="AF3" s="1399"/>
      <c r="AG3" s="1399"/>
      <c r="AH3" s="1399"/>
      <c r="AI3" s="1399"/>
      <c r="AJ3" s="1399"/>
      <c r="AK3" s="1399"/>
      <c r="AL3" s="1399"/>
      <c r="AM3" s="1399"/>
      <c r="AN3" s="1399"/>
      <c r="AO3" s="1399"/>
      <c r="AP3" s="1399"/>
    </row>
    <row r="4" spans="1:42" s="137" customFormat="1" ht="13.5" customHeight="1" thickBot="1" x14ac:dyDescent="0.3">
      <c r="A4" s="135"/>
      <c r="B4" s="136"/>
      <c r="C4" s="1634" t="s">
        <v>565</v>
      </c>
      <c r="D4" s="1635"/>
      <c r="E4" s="1635"/>
      <c r="F4" s="1635"/>
      <c r="G4" s="1635"/>
      <c r="H4" s="1635"/>
      <c r="I4" s="1635"/>
      <c r="J4" s="1635"/>
      <c r="K4" s="1635"/>
      <c r="L4" s="1635"/>
      <c r="M4" s="1635"/>
      <c r="N4" s="1635"/>
      <c r="O4" s="1636"/>
      <c r="P4" s="456"/>
      <c r="Q4" s="1312"/>
      <c r="R4" s="1399"/>
      <c r="S4" s="1399"/>
      <c r="T4" s="1399"/>
      <c r="U4" s="1399"/>
      <c r="V4" s="1399"/>
      <c r="W4" s="1399"/>
      <c r="X4" s="1399"/>
      <c r="Y4" s="1399"/>
      <c r="Z4" s="1399"/>
      <c r="AA4" s="1399"/>
      <c r="AB4" s="1399"/>
      <c r="AC4" s="1399"/>
      <c r="AD4" s="1399"/>
      <c r="AE4" s="1399"/>
      <c r="AF4" s="1399"/>
      <c r="AG4" s="1399"/>
      <c r="AH4" s="1399"/>
      <c r="AI4" s="1399"/>
      <c r="AJ4" s="1399"/>
      <c r="AK4" s="1399"/>
      <c r="AL4" s="1399"/>
      <c r="AM4" s="1399"/>
      <c r="AN4" s="1399"/>
      <c r="AO4" s="1399"/>
      <c r="AP4" s="1399"/>
    </row>
    <row r="5" spans="1:42" ht="5.25" customHeight="1" x14ac:dyDescent="0.25">
      <c r="A5" s="131"/>
      <c r="B5" s="133"/>
      <c r="C5" s="139"/>
      <c r="D5" s="139"/>
      <c r="E5" s="139"/>
      <c r="F5" s="406"/>
      <c r="G5" s="406"/>
      <c r="H5" s="406"/>
      <c r="I5" s="406"/>
      <c r="J5" s="406"/>
      <c r="K5" s="406"/>
      <c r="L5" s="406"/>
      <c r="M5" s="406"/>
      <c r="N5" s="406"/>
      <c r="O5" s="406"/>
      <c r="P5" s="456"/>
      <c r="Q5" s="1312"/>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c r="AP5" s="1399"/>
    </row>
    <row r="6" spans="1:42" ht="39" customHeight="1" x14ac:dyDescent="0.25">
      <c r="A6" s="131"/>
      <c r="B6" s="133"/>
      <c r="C6" s="1640">
        <v>2014</v>
      </c>
      <c r="D6" s="1641"/>
      <c r="E6" s="1313"/>
      <c r="F6" s="1314" t="s">
        <v>68</v>
      </c>
      <c r="G6" s="1314" t="s">
        <v>566</v>
      </c>
      <c r="H6" s="1314" t="s">
        <v>567</v>
      </c>
      <c r="I6" s="1314" t="s">
        <v>568</v>
      </c>
      <c r="J6" s="1314" t="s">
        <v>569</v>
      </c>
      <c r="K6" s="1314" t="s">
        <v>570</v>
      </c>
      <c r="L6" s="1314" t="s">
        <v>571</v>
      </c>
      <c r="M6" s="1314" t="s">
        <v>572</v>
      </c>
      <c r="N6" s="1314" t="s">
        <v>573</v>
      </c>
      <c r="O6" s="1314" t="s">
        <v>574</v>
      </c>
      <c r="P6" s="1315"/>
      <c r="Q6" s="1316"/>
      <c r="R6" s="1399"/>
      <c r="S6" s="1399"/>
      <c r="T6" s="1399"/>
      <c r="U6" s="1399"/>
      <c r="V6" s="1399"/>
      <c r="W6" s="1399"/>
      <c r="X6" s="1399"/>
      <c r="Y6" s="1399"/>
      <c r="Z6" s="1399"/>
      <c r="AA6" s="1399"/>
      <c r="AB6" s="1399"/>
      <c r="AC6" s="1399"/>
      <c r="AD6" s="1399"/>
      <c r="AE6" s="1399"/>
      <c r="AF6" s="1399"/>
      <c r="AG6" s="1399"/>
      <c r="AH6" s="1399"/>
      <c r="AI6" s="1399"/>
      <c r="AJ6" s="1399"/>
      <c r="AK6" s="1399"/>
      <c r="AL6" s="1399"/>
      <c r="AM6" s="1399"/>
      <c r="AN6" s="1399"/>
      <c r="AO6" s="1399"/>
      <c r="AP6" s="1399"/>
    </row>
    <row r="7" spans="1:42" s="1251" customFormat="1" ht="16.5" customHeight="1" x14ac:dyDescent="0.25">
      <c r="A7" s="1249"/>
      <c r="B7" s="1250"/>
      <c r="C7" s="1633" t="s">
        <v>68</v>
      </c>
      <c r="D7" s="1633"/>
      <c r="E7" s="1317"/>
      <c r="F7" s="1318">
        <v>203548.00000000937</v>
      </c>
      <c r="G7" s="1318">
        <v>28619.000000001844</v>
      </c>
      <c r="H7" s="1318">
        <v>1993.9999999999986</v>
      </c>
      <c r="I7" s="1318">
        <v>29443.999999999647</v>
      </c>
      <c r="J7" s="1318">
        <v>6876.00000000001</v>
      </c>
      <c r="K7" s="1318">
        <v>72599.999999996304</v>
      </c>
      <c r="L7" s="1318">
        <v>48075.000000000386</v>
      </c>
      <c r="M7" s="1318">
        <v>2349.9999999999986</v>
      </c>
      <c r="N7" s="1318">
        <v>865.00000000000023</v>
      </c>
      <c r="O7" s="1318">
        <v>12724.999999999887</v>
      </c>
      <c r="P7" s="1319"/>
      <c r="R7" s="1399"/>
      <c r="S7" s="1399"/>
      <c r="T7" s="1399"/>
      <c r="U7" s="1399"/>
      <c r="V7" s="1399"/>
      <c r="W7" s="1399"/>
      <c r="X7" s="1399"/>
      <c r="Y7" s="1399"/>
      <c r="Z7" s="1399"/>
      <c r="AA7" s="1399"/>
      <c r="AB7" s="1399"/>
      <c r="AC7" s="1399"/>
      <c r="AD7" s="1399"/>
      <c r="AE7" s="1399"/>
      <c r="AF7" s="1399"/>
      <c r="AG7" s="1399"/>
      <c r="AH7" s="1399"/>
      <c r="AI7" s="1399"/>
      <c r="AJ7" s="1399"/>
      <c r="AK7" s="1399"/>
      <c r="AL7" s="1399"/>
      <c r="AM7" s="1399"/>
      <c r="AN7" s="1399"/>
      <c r="AO7" s="1399"/>
      <c r="AP7" s="1399"/>
    </row>
    <row r="8" spans="1:42" ht="11.25" customHeight="1" x14ac:dyDescent="0.25">
      <c r="A8" s="131"/>
      <c r="B8" s="133"/>
      <c r="C8" s="1245" t="s">
        <v>501</v>
      </c>
      <c r="D8" s="1321" t="s">
        <v>501</v>
      </c>
      <c r="E8" s="1313"/>
      <c r="F8" s="1318">
        <v>8603.4377199089813</v>
      </c>
      <c r="G8" s="1318">
        <v>1168.5414621355276</v>
      </c>
      <c r="H8" s="1318">
        <v>23.076923076923077</v>
      </c>
      <c r="I8" s="1318">
        <v>1136.5414213916151</v>
      </c>
      <c r="J8" s="1318">
        <v>471.43528109653244</v>
      </c>
      <c r="K8" s="1318">
        <v>2778.0620701573057</v>
      </c>
      <c r="L8" s="1318">
        <v>2492.6891753398172</v>
      </c>
      <c r="M8" s="1318">
        <v>46.283333333333339</v>
      </c>
      <c r="N8" s="1318">
        <v>74.131499051233391</v>
      </c>
      <c r="O8" s="1318">
        <v>412.67655432668653</v>
      </c>
      <c r="P8" s="1315"/>
      <c r="Q8" s="1316"/>
      <c r="R8" s="1399"/>
      <c r="S8" s="1399"/>
      <c r="T8" s="1399"/>
      <c r="U8" s="1399"/>
      <c r="V8" s="1399"/>
      <c r="W8" s="1399"/>
      <c r="X8" s="1399"/>
      <c r="Y8" s="1399"/>
      <c r="Z8" s="1399"/>
      <c r="AA8" s="1399"/>
      <c r="AB8" s="1399"/>
      <c r="AC8" s="1399"/>
      <c r="AD8" s="1399"/>
      <c r="AE8" s="1399"/>
      <c r="AF8" s="1399"/>
      <c r="AG8" s="1399"/>
      <c r="AH8" s="1399"/>
      <c r="AI8" s="1399"/>
      <c r="AJ8" s="1399"/>
      <c r="AK8" s="1399"/>
      <c r="AL8" s="1399"/>
      <c r="AM8" s="1399"/>
      <c r="AN8" s="1399"/>
      <c r="AO8" s="1399"/>
      <c r="AP8" s="1399"/>
    </row>
    <row r="9" spans="1:42" ht="11.25" customHeight="1" x14ac:dyDescent="0.25">
      <c r="A9" s="131"/>
      <c r="B9" s="133"/>
      <c r="C9" s="1245" t="s">
        <v>357</v>
      </c>
      <c r="D9" s="1321" t="s">
        <v>357</v>
      </c>
      <c r="E9" s="1313"/>
      <c r="F9" s="1318">
        <v>986.44666465182377</v>
      </c>
      <c r="G9" s="1318">
        <v>181.2210530352699</v>
      </c>
      <c r="H9" s="1318">
        <v>0</v>
      </c>
      <c r="I9" s="1318">
        <v>134.84458027986159</v>
      </c>
      <c r="J9" s="1318">
        <v>51.649168675909173</v>
      </c>
      <c r="K9" s="1318">
        <v>297.89220610454879</v>
      </c>
      <c r="L9" s="1318">
        <v>251.07358967487937</v>
      </c>
      <c r="M9" s="1318">
        <v>9.7777777777777786</v>
      </c>
      <c r="N9" s="1318">
        <v>0</v>
      </c>
      <c r="O9" s="1318">
        <v>59.988289103577991</v>
      </c>
      <c r="P9" s="1315"/>
      <c r="Q9" s="1322"/>
      <c r="R9" s="1399"/>
      <c r="S9" s="1399"/>
      <c r="T9" s="1399"/>
      <c r="U9" s="1399"/>
      <c r="V9" s="1399"/>
      <c r="W9" s="1399"/>
      <c r="X9" s="1399"/>
      <c r="Y9" s="1399"/>
      <c r="Z9" s="1399"/>
      <c r="AA9" s="1399"/>
      <c r="AB9" s="1399"/>
      <c r="AC9" s="1399"/>
      <c r="AD9" s="1399"/>
      <c r="AE9" s="1399"/>
      <c r="AF9" s="1399"/>
      <c r="AG9" s="1399"/>
      <c r="AH9" s="1399"/>
      <c r="AI9" s="1399"/>
      <c r="AJ9" s="1399"/>
      <c r="AK9" s="1399"/>
      <c r="AL9" s="1399"/>
      <c r="AM9" s="1399"/>
      <c r="AN9" s="1399"/>
      <c r="AO9" s="1399"/>
      <c r="AP9" s="1399"/>
    </row>
    <row r="10" spans="1:42" ht="11.25" customHeight="1" x14ac:dyDescent="0.25">
      <c r="A10" s="131"/>
      <c r="B10" s="133"/>
      <c r="C10" s="1245" t="s">
        <v>358</v>
      </c>
      <c r="D10" s="1321" t="s">
        <v>358</v>
      </c>
      <c r="E10" s="196"/>
      <c r="F10" s="1318">
        <v>54072.898630383454</v>
      </c>
      <c r="G10" s="1318">
        <v>9283.430299935113</v>
      </c>
      <c r="H10" s="1318">
        <v>381.48841849375896</v>
      </c>
      <c r="I10" s="1318">
        <v>6060.9714419551392</v>
      </c>
      <c r="J10" s="1318">
        <v>1483.42436959835</v>
      </c>
      <c r="K10" s="1318">
        <v>22540.459076198</v>
      </c>
      <c r="L10" s="1318">
        <v>10231.875690207824</v>
      </c>
      <c r="M10" s="1318">
        <v>350.80864941205357</v>
      </c>
      <c r="N10" s="1318">
        <v>111.49357514718045</v>
      </c>
      <c r="O10" s="1318">
        <v>3628.9471094352198</v>
      </c>
      <c r="P10" s="1315"/>
      <c r="Q10" s="1252"/>
      <c r="R10" s="1399"/>
      <c r="S10" s="1399"/>
      <c r="T10" s="139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c r="AP10" s="1399"/>
    </row>
    <row r="11" spans="1:42" s="156" customFormat="1" ht="11.25" customHeight="1" x14ac:dyDescent="0.25">
      <c r="A11" s="154"/>
      <c r="B11" s="155"/>
      <c r="C11" s="1245"/>
      <c r="D11" s="1323" t="s">
        <v>502</v>
      </c>
      <c r="E11" s="1324"/>
      <c r="F11" s="1325">
        <v>7018.43361876162</v>
      </c>
      <c r="G11" s="1325">
        <v>672.71111935304009</v>
      </c>
      <c r="H11" s="1325">
        <v>62.467367092367084</v>
      </c>
      <c r="I11" s="1325">
        <v>955.15156854305292</v>
      </c>
      <c r="J11" s="1325">
        <v>238.74061011913656</v>
      </c>
      <c r="K11" s="1325">
        <v>3118.3287385034901</v>
      </c>
      <c r="L11" s="1325">
        <v>1468.2776543911621</v>
      </c>
      <c r="M11" s="1325">
        <v>46.617301587301583</v>
      </c>
      <c r="N11" s="1325">
        <v>13.277777777777779</v>
      </c>
      <c r="O11" s="1325">
        <v>442.86148139427718</v>
      </c>
      <c r="P11" s="1315"/>
      <c r="Q11" s="1316"/>
      <c r="R11" s="1399"/>
      <c r="S11" s="1399"/>
      <c r="T11" s="1399"/>
      <c r="U11" s="1399"/>
      <c r="V11" s="1399"/>
      <c r="W11" s="1399"/>
      <c r="X11" s="1399"/>
      <c r="Y11" s="1399"/>
      <c r="Z11" s="1399"/>
      <c r="AA11" s="1399"/>
      <c r="AB11" s="1399"/>
      <c r="AC11" s="1399"/>
      <c r="AD11" s="1399"/>
      <c r="AE11" s="1399"/>
      <c r="AF11" s="1399"/>
      <c r="AG11" s="1399"/>
      <c r="AH11" s="1399"/>
      <c r="AI11" s="1399"/>
      <c r="AJ11" s="1399"/>
      <c r="AK11" s="1399"/>
      <c r="AL11" s="1399"/>
      <c r="AM11" s="1399"/>
      <c r="AN11" s="1399"/>
      <c r="AO11" s="1399"/>
      <c r="AP11" s="1399"/>
    </row>
    <row r="12" spans="1:42" s="156" customFormat="1" ht="11.25" customHeight="1" x14ac:dyDescent="0.25">
      <c r="A12" s="154"/>
      <c r="B12" s="155"/>
      <c r="C12" s="1245"/>
      <c r="D12" s="1323" t="s">
        <v>503</v>
      </c>
      <c r="E12" s="1324"/>
      <c r="F12" s="1325">
        <v>941.54976109925815</v>
      </c>
      <c r="G12" s="1325">
        <v>196.6705624327833</v>
      </c>
      <c r="H12" s="1325">
        <v>10</v>
      </c>
      <c r="I12" s="1325">
        <v>75.481009808449386</v>
      </c>
      <c r="J12" s="1325">
        <v>27.916541353383458</v>
      </c>
      <c r="K12" s="1325">
        <v>306.19188653980427</v>
      </c>
      <c r="L12" s="1325">
        <v>270.0468259249721</v>
      </c>
      <c r="M12" s="1325">
        <v>0</v>
      </c>
      <c r="N12" s="1325">
        <v>0</v>
      </c>
      <c r="O12" s="1325">
        <v>55.242935039866225</v>
      </c>
      <c r="P12" s="1315"/>
      <c r="Q12" s="1316"/>
      <c r="R12" s="1399"/>
      <c r="S12" s="1399"/>
      <c r="T12" s="1399"/>
      <c r="U12" s="1399"/>
      <c r="V12" s="1399"/>
      <c r="W12" s="1399"/>
      <c r="X12" s="1399"/>
      <c r="Y12" s="1399"/>
      <c r="Z12" s="1399"/>
      <c r="AA12" s="1399"/>
      <c r="AB12" s="1399"/>
      <c r="AC12" s="1399"/>
      <c r="AD12" s="1399"/>
      <c r="AE12" s="1399"/>
      <c r="AF12" s="1399"/>
      <c r="AG12" s="1399"/>
      <c r="AH12" s="1399"/>
      <c r="AI12" s="1399"/>
      <c r="AJ12" s="1399"/>
      <c r="AK12" s="1399"/>
      <c r="AL12" s="1399"/>
      <c r="AM12" s="1399"/>
      <c r="AN12" s="1399"/>
      <c r="AO12" s="1399"/>
      <c r="AP12" s="1399"/>
    </row>
    <row r="13" spans="1:42" s="156" customFormat="1" ht="11.25" customHeight="1" x14ac:dyDescent="0.25">
      <c r="A13" s="154"/>
      <c r="B13" s="155"/>
      <c r="C13" s="1245"/>
      <c r="D13" s="1323" t="s">
        <v>504</v>
      </c>
      <c r="E13" s="1324"/>
      <c r="F13" s="1325">
        <v>105.4071252998431</v>
      </c>
      <c r="G13" s="1325">
        <v>21.543064369900272</v>
      </c>
      <c r="H13" s="1325">
        <v>1</v>
      </c>
      <c r="I13" s="1325">
        <v>8.4572192513368982</v>
      </c>
      <c r="J13" s="1325">
        <v>0</v>
      </c>
      <c r="K13" s="1325">
        <v>34.288725734600561</v>
      </c>
      <c r="L13" s="1325">
        <v>40.118115944005368</v>
      </c>
      <c r="M13" s="1325">
        <v>0</v>
      </c>
      <c r="N13" s="1325">
        <v>0</v>
      </c>
      <c r="O13" s="1325">
        <v>0</v>
      </c>
      <c r="P13" s="1315"/>
      <c r="Q13" s="1316"/>
      <c r="R13" s="1399"/>
      <c r="S13" s="1399"/>
      <c r="T13" s="1399"/>
      <c r="U13" s="1399"/>
      <c r="V13" s="1399"/>
      <c r="W13" s="1399"/>
      <c r="X13" s="1399"/>
      <c r="Y13" s="1399"/>
      <c r="Z13" s="1399"/>
      <c r="AA13" s="1399"/>
      <c r="AB13" s="1399"/>
      <c r="AC13" s="1399"/>
      <c r="AD13" s="1399"/>
      <c r="AE13" s="1399"/>
      <c r="AF13" s="1399"/>
      <c r="AG13" s="1399"/>
      <c r="AH13" s="1399"/>
      <c r="AI13" s="1399"/>
      <c r="AJ13" s="1399"/>
      <c r="AK13" s="1399"/>
      <c r="AL13" s="1399"/>
      <c r="AM13" s="1399"/>
      <c r="AN13" s="1399"/>
      <c r="AO13" s="1399"/>
      <c r="AP13" s="1399"/>
    </row>
    <row r="14" spans="1:42" s="156" customFormat="1" ht="11.25" customHeight="1" x14ac:dyDescent="0.25">
      <c r="A14" s="154"/>
      <c r="B14" s="155"/>
      <c r="C14" s="1245"/>
      <c r="D14" s="1323" t="s">
        <v>505</v>
      </c>
      <c r="E14" s="1324"/>
      <c r="F14" s="1325">
        <v>2641.7680876475529</v>
      </c>
      <c r="G14" s="1325">
        <v>271.65864509059082</v>
      </c>
      <c r="H14" s="1325">
        <v>24.683046683046683</v>
      </c>
      <c r="I14" s="1325">
        <v>336.27284408408144</v>
      </c>
      <c r="J14" s="1325">
        <v>99.275730088118422</v>
      </c>
      <c r="K14" s="1325">
        <v>1237.8605378948782</v>
      </c>
      <c r="L14" s="1325">
        <v>534.12006113062796</v>
      </c>
      <c r="M14" s="1325">
        <v>9.1999999999999993</v>
      </c>
      <c r="N14" s="1325">
        <v>0</v>
      </c>
      <c r="O14" s="1325">
        <v>128.69722267620833</v>
      </c>
      <c r="P14" s="1315"/>
      <c r="Q14" s="1316"/>
      <c r="R14" s="1399"/>
      <c r="S14" s="1399"/>
      <c r="T14" s="1399"/>
      <c r="U14" s="1399"/>
      <c r="V14" s="1399"/>
      <c r="W14" s="1399"/>
      <c r="X14" s="1399"/>
      <c r="Y14" s="1399"/>
      <c r="Z14" s="1399"/>
      <c r="AA14" s="1399"/>
      <c r="AB14" s="1399"/>
      <c r="AC14" s="1399"/>
      <c r="AD14" s="1399"/>
      <c r="AE14" s="1399"/>
      <c r="AF14" s="1399"/>
      <c r="AG14" s="1399"/>
      <c r="AH14" s="1399"/>
      <c r="AI14" s="1399"/>
      <c r="AJ14" s="1399"/>
      <c r="AK14" s="1399"/>
      <c r="AL14" s="1399"/>
      <c r="AM14" s="1399"/>
      <c r="AN14" s="1399"/>
      <c r="AO14" s="1399"/>
      <c r="AP14" s="1399"/>
    </row>
    <row r="15" spans="1:42" s="156" customFormat="1" ht="11.25" customHeight="1" x14ac:dyDescent="0.25">
      <c r="A15" s="154"/>
      <c r="B15" s="155"/>
      <c r="C15" s="1245"/>
      <c r="D15" s="1323" t="s">
        <v>506</v>
      </c>
      <c r="E15" s="1324"/>
      <c r="F15" s="1325">
        <v>2130.6161014549657</v>
      </c>
      <c r="G15" s="1325">
        <v>188.86432004730528</v>
      </c>
      <c r="H15" s="1325">
        <v>37.811699857752494</v>
      </c>
      <c r="I15" s="1325">
        <v>228.4074817883247</v>
      </c>
      <c r="J15" s="1325">
        <v>41.956434599156118</v>
      </c>
      <c r="K15" s="1325">
        <v>1118.0176519088407</v>
      </c>
      <c r="L15" s="1325">
        <v>380.22532204783892</v>
      </c>
      <c r="M15" s="1325">
        <v>15.676190476190477</v>
      </c>
      <c r="N15" s="1325">
        <v>0</v>
      </c>
      <c r="O15" s="1325">
        <v>119.65700072955497</v>
      </c>
      <c r="P15" s="1315"/>
      <c r="Q15" s="1316"/>
      <c r="R15" s="1399"/>
      <c r="S15" s="1399"/>
      <c r="T15" s="1399"/>
      <c r="U15" s="1399"/>
      <c r="V15" s="1399"/>
      <c r="W15" s="1399"/>
      <c r="X15" s="1399"/>
      <c r="Y15" s="1399"/>
      <c r="Z15" s="1399"/>
      <c r="AA15" s="1399"/>
      <c r="AB15" s="1399"/>
      <c r="AC15" s="1399"/>
      <c r="AD15" s="1399"/>
      <c r="AE15" s="1399"/>
      <c r="AF15" s="1399"/>
      <c r="AG15" s="1399"/>
      <c r="AH15" s="1399"/>
      <c r="AI15" s="1399"/>
      <c r="AJ15" s="1399"/>
      <c r="AK15" s="1399"/>
      <c r="AL15" s="1399"/>
      <c r="AM15" s="1399"/>
      <c r="AN15" s="1399"/>
      <c r="AO15" s="1399"/>
      <c r="AP15" s="1399"/>
    </row>
    <row r="16" spans="1:42" s="156" customFormat="1" ht="11.25" customHeight="1" x14ac:dyDescent="0.25">
      <c r="A16" s="154"/>
      <c r="B16" s="155"/>
      <c r="C16" s="1245"/>
      <c r="D16" s="1323" t="s">
        <v>507</v>
      </c>
      <c r="E16" s="1324"/>
      <c r="F16" s="1325">
        <v>2109.6720023334556</v>
      </c>
      <c r="G16" s="1325">
        <v>211.9867357485935</v>
      </c>
      <c r="H16" s="1325">
        <v>0</v>
      </c>
      <c r="I16" s="1325">
        <v>128.50681371684669</v>
      </c>
      <c r="J16" s="1325">
        <v>41.36279239969447</v>
      </c>
      <c r="K16" s="1325">
        <v>1255.9194678049903</v>
      </c>
      <c r="L16" s="1325">
        <v>332.35626687544021</v>
      </c>
      <c r="M16" s="1325">
        <v>0</v>
      </c>
      <c r="N16" s="1325">
        <v>7.258064516129032</v>
      </c>
      <c r="O16" s="1325">
        <v>132.28186127176093</v>
      </c>
      <c r="P16" s="1315"/>
      <c r="Q16" s="1316"/>
      <c r="R16" s="1399"/>
      <c r="S16" s="1399"/>
      <c r="T16" s="1399"/>
      <c r="U16" s="1399"/>
      <c r="V16" s="1399"/>
      <c r="W16" s="1399"/>
      <c r="X16" s="1399"/>
      <c r="Y16" s="1399"/>
      <c r="Z16" s="1399"/>
      <c r="AA16" s="1399"/>
      <c r="AB16" s="1399"/>
      <c r="AC16" s="1399"/>
      <c r="AD16" s="1399"/>
      <c r="AE16" s="1399"/>
      <c r="AF16" s="1399"/>
      <c r="AG16" s="1399"/>
      <c r="AH16" s="1399"/>
      <c r="AI16" s="1399"/>
      <c r="AJ16" s="1399"/>
      <c r="AK16" s="1399"/>
      <c r="AL16" s="1399"/>
      <c r="AM16" s="1399"/>
      <c r="AN16" s="1399"/>
      <c r="AO16" s="1399"/>
      <c r="AP16" s="1399"/>
    </row>
    <row r="17" spans="1:42" s="156" customFormat="1" ht="11.25" customHeight="1" x14ac:dyDescent="0.25">
      <c r="A17" s="154"/>
      <c r="B17" s="155"/>
      <c r="C17" s="1245"/>
      <c r="D17" s="1323" t="s">
        <v>508</v>
      </c>
      <c r="E17" s="1324"/>
      <c r="F17" s="1325">
        <v>3735.5257685407764</v>
      </c>
      <c r="G17" s="1325">
        <v>491.2834997854838</v>
      </c>
      <c r="H17" s="1325">
        <v>23.595104895104896</v>
      </c>
      <c r="I17" s="1325">
        <v>451.79722320631913</v>
      </c>
      <c r="J17" s="1325">
        <v>110.7038574661442</v>
      </c>
      <c r="K17" s="1325">
        <v>1477.9791447999858</v>
      </c>
      <c r="L17" s="1325">
        <v>847.23214773285372</v>
      </c>
      <c r="M17" s="1325">
        <v>33.232857142857142</v>
      </c>
      <c r="N17" s="1325">
        <v>3.1666666666666665</v>
      </c>
      <c r="O17" s="1325">
        <v>296.5352668453603</v>
      </c>
      <c r="P17" s="1315"/>
      <c r="Q17" s="1316"/>
      <c r="R17" s="1399"/>
      <c r="S17" s="1399"/>
      <c r="T17" s="1399"/>
      <c r="U17" s="1399"/>
      <c r="V17" s="1399"/>
      <c r="W17" s="1399"/>
      <c r="X17" s="1399"/>
      <c r="Y17" s="1399"/>
      <c r="Z17" s="1399"/>
      <c r="AA17" s="1399"/>
      <c r="AB17" s="1399"/>
      <c r="AC17" s="1399"/>
      <c r="AD17" s="1399"/>
      <c r="AE17" s="1399"/>
      <c r="AF17" s="1399"/>
      <c r="AG17" s="1399"/>
      <c r="AH17" s="1399"/>
      <c r="AI17" s="1399"/>
      <c r="AJ17" s="1399"/>
      <c r="AK17" s="1399"/>
      <c r="AL17" s="1399"/>
      <c r="AM17" s="1399"/>
      <c r="AN17" s="1399"/>
      <c r="AO17" s="1399"/>
      <c r="AP17" s="1399"/>
    </row>
    <row r="18" spans="1:42" s="156" customFormat="1" ht="11.25" customHeight="1" x14ac:dyDescent="0.25">
      <c r="A18" s="154"/>
      <c r="B18" s="155"/>
      <c r="C18" s="1245"/>
      <c r="D18" s="1323" t="s">
        <v>509</v>
      </c>
      <c r="E18" s="1324"/>
      <c r="F18" s="1325">
        <v>822.39631151559593</v>
      </c>
      <c r="G18" s="1325">
        <v>63.341081549167939</v>
      </c>
      <c r="H18" s="1325">
        <v>4.5</v>
      </c>
      <c r="I18" s="1325">
        <v>100.55467972954401</v>
      </c>
      <c r="J18" s="1325">
        <v>33.629716117216113</v>
      </c>
      <c r="K18" s="1325">
        <v>386.89278933400954</v>
      </c>
      <c r="L18" s="1325">
        <v>116.23664660600809</v>
      </c>
      <c r="M18" s="1325">
        <v>9.2857142857142865</v>
      </c>
      <c r="N18" s="1325">
        <v>4.615384615384615</v>
      </c>
      <c r="O18" s="1325">
        <v>103.3402992785512</v>
      </c>
      <c r="P18" s="1315"/>
      <c r="Q18" s="1316"/>
      <c r="R18" s="1320"/>
      <c r="S18" s="1320"/>
      <c r="T18" s="1320"/>
      <c r="U18" s="1320"/>
      <c r="V18" s="1320"/>
      <c r="W18" s="1320"/>
      <c r="X18" s="1320"/>
      <c r="Y18" s="1320"/>
      <c r="Z18" s="1320"/>
      <c r="AA18" s="1320"/>
    </row>
    <row r="19" spans="1:42" s="156" customFormat="1" ht="11.25" customHeight="1" x14ac:dyDescent="0.25">
      <c r="A19" s="154"/>
      <c r="B19" s="155"/>
      <c r="C19" s="1245"/>
      <c r="D19" s="1323" t="s">
        <v>510</v>
      </c>
      <c r="E19" s="1324"/>
      <c r="F19" s="1325">
        <v>750.58874155122487</v>
      </c>
      <c r="G19" s="1325">
        <v>32.509823529950452</v>
      </c>
      <c r="H19" s="1325">
        <v>0</v>
      </c>
      <c r="I19" s="1325">
        <v>115.95945261379293</v>
      </c>
      <c r="J19" s="1325">
        <v>13.232142857142858</v>
      </c>
      <c r="K19" s="1325">
        <v>337.55906517591325</v>
      </c>
      <c r="L19" s="1325">
        <v>226.46560884409382</v>
      </c>
      <c r="M19" s="1325">
        <v>0</v>
      </c>
      <c r="N19" s="1325">
        <v>0</v>
      </c>
      <c r="O19" s="1325">
        <v>24.862648530331459</v>
      </c>
      <c r="P19" s="1315"/>
      <c r="Q19" s="1316"/>
      <c r="R19" s="1320"/>
      <c r="S19" s="1320"/>
      <c r="T19" s="1320"/>
      <c r="U19" s="1320"/>
      <c r="V19" s="1320"/>
      <c r="W19" s="1320"/>
      <c r="X19" s="1320"/>
      <c r="Y19" s="1320"/>
      <c r="Z19" s="1320"/>
      <c r="AA19" s="1320"/>
    </row>
    <row r="20" spans="1:42" s="156" customFormat="1" ht="11.25" customHeight="1" x14ac:dyDescent="0.25">
      <c r="A20" s="154"/>
      <c r="B20" s="155"/>
      <c r="C20" s="1245"/>
      <c r="D20" s="1323" t="s">
        <v>511</v>
      </c>
      <c r="E20" s="1324"/>
      <c r="F20" s="1325">
        <v>44.278945822228486</v>
      </c>
      <c r="G20" s="1325">
        <v>15.93648310387985</v>
      </c>
      <c r="H20" s="1325">
        <v>0</v>
      </c>
      <c r="I20" s="1325">
        <v>0</v>
      </c>
      <c r="J20" s="1325">
        <v>0</v>
      </c>
      <c r="K20" s="1325">
        <v>17.274774340315425</v>
      </c>
      <c r="L20" s="1325">
        <v>11.067688378033207</v>
      </c>
      <c r="M20" s="1325">
        <v>0</v>
      </c>
      <c r="N20" s="1325">
        <v>0</v>
      </c>
      <c r="O20" s="1325">
        <v>0</v>
      </c>
      <c r="P20" s="1315"/>
      <c r="Q20" s="1316"/>
      <c r="R20" s="1320"/>
      <c r="S20" s="1320"/>
      <c r="T20" s="1320"/>
      <c r="U20" s="1320"/>
      <c r="V20" s="1320"/>
      <c r="W20" s="1320"/>
      <c r="X20" s="1320"/>
      <c r="Y20" s="1320"/>
      <c r="Z20" s="1320"/>
      <c r="AA20" s="1320"/>
    </row>
    <row r="21" spans="1:42" s="156" customFormat="1" ht="11.25" customHeight="1" x14ac:dyDescent="0.25">
      <c r="A21" s="154"/>
      <c r="B21" s="155"/>
      <c r="C21" s="1245"/>
      <c r="D21" s="1323" t="s">
        <v>575</v>
      </c>
      <c r="E21" s="1324"/>
      <c r="F21" s="1325">
        <v>643.06056925632413</v>
      </c>
      <c r="G21" s="1325">
        <v>118.92155805501973</v>
      </c>
      <c r="H21" s="1325">
        <v>0</v>
      </c>
      <c r="I21" s="1325">
        <v>94.971959104874699</v>
      </c>
      <c r="J21" s="1325">
        <v>21.342857142857142</v>
      </c>
      <c r="K21" s="1325">
        <v>199.40060273890808</v>
      </c>
      <c r="L21" s="1325">
        <v>163.53256534414871</v>
      </c>
      <c r="M21" s="1325">
        <v>23.616666666666664</v>
      </c>
      <c r="N21" s="1325">
        <v>0</v>
      </c>
      <c r="O21" s="1325">
        <v>21.274360203849536</v>
      </c>
      <c r="P21" s="1315"/>
      <c r="Q21" s="1316"/>
      <c r="R21" s="1320"/>
      <c r="S21" s="1320"/>
      <c r="T21" s="1320"/>
      <c r="U21" s="1320"/>
      <c r="V21" s="1320"/>
      <c r="W21" s="1320"/>
      <c r="X21" s="1320"/>
      <c r="Y21" s="1320"/>
      <c r="Z21" s="1320"/>
      <c r="AA21" s="1320"/>
    </row>
    <row r="22" spans="1:42" s="156" customFormat="1" ht="11.25" customHeight="1" x14ac:dyDescent="0.25">
      <c r="A22" s="154"/>
      <c r="B22" s="155"/>
      <c r="C22" s="1245"/>
      <c r="D22" s="1323" t="s">
        <v>512</v>
      </c>
      <c r="E22" s="1324"/>
      <c r="F22" s="1325">
        <v>233.27995357279366</v>
      </c>
      <c r="G22" s="1325">
        <v>15.521532184950136</v>
      </c>
      <c r="H22" s="1325">
        <v>0</v>
      </c>
      <c r="I22" s="1325">
        <v>35.965246937534076</v>
      </c>
      <c r="J22" s="1325">
        <v>4.7</v>
      </c>
      <c r="K22" s="1325">
        <v>108.93400373643006</v>
      </c>
      <c r="L22" s="1325">
        <v>55.789492971351471</v>
      </c>
      <c r="M22" s="1325">
        <v>0</v>
      </c>
      <c r="N22" s="1325">
        <v>0</v>
      </c>
      <c r="O22" s="1325">
        <v>12.369677742527969</v>
      </c>
      <c r="P22" s="1315"/>
      <c r="Q22" s="1316"/>
      <c r="R22" s="1320"/>
      <c r="S22" s="1320"/>
      <c r="T22" s="1320"/>
      <c r="U22" s="1320"/>
      <c r="V22" s="1320"/>
      <c r="W22" s="1320"/>
      <c r="X22" s="1320"/>
      <c r="Y22" s="1320"/>
      <c r="Z22" s="1320"/>
      <c r="AA22" s="1320"/>
    </row>
    <row r="23" spans="1:42" s="156" customFormat="1" ht="11.25" customHeight="1" x14ac:dyDescent="0.25">
      <c r="A23" s="154"/>
      <c r="B23" s="155"/>
      <c r="C23" s="1245"/>
      <c r="D23" s="1323" t="s">
        <v>513</v>
      </c>
      <c r="E23" s="1324"/>
      <c r="F23" s="1325">
        <v>2329.1263567539731</v>
      </c>
      <c r="G23" s="1325">
        <v>296.5934637964686</v>
      </c>
      <c r="H23" s="1325">
        <v>37.824929971988794</v>
      </c>
      <c r="I23" s="1325">
        <v>320.67778135042084</v>
      </c>
      <c r="J23" s="1325">
        <v>36.271274339695388</v>
      </c>
      <c r="K23" s="1325">
        <v>1044.345199945632</v>
      </c>
      <c r="L23" s="1325">
        <v>478.53841199610702</v>
      </c>
      <c r="M23" s="1325">
        <v>4.5999999999999996</v>
      </c>
      <c r="N23" s="1325">
        <v>4.615384615384615</v>
      </c>
      <c r="O23" s="1325">
        <v>105.65991073827482</v>
      </c>
      <c r="P23" s="1315"/>
      <c r="Q23" s="1316"/>
      <c r="R23" s="1320"/>
      <c r="S23" s="1320"/>
      <c r="T23" s="1320"/>
      <c r="U23" s="1320"/>
      <c r="V23" s="1320"/>
      <c r="W23" s="1320"/>
      <c r="X23" s="1320"/>
      <c r="Y23" s="1320"/>
      <c r="Z23" s="1320"/>
      <c r="AA23" s="1320"/>
    </row>
    <row r="24" spans="1:42" s="156" customFormat="1" ht="11.25" customHeight="1" x14ac:dyDescent="0.25">
      <c r="A24" s="154"/>
      <c r="B24" s="155"/>
      <c r="C24" s="1245"/>
      <c r="D24" s="1323" t="s">
        <v>514</v>
      </c>
      <c r="E24" s="1324"/>
      <c r="F24" s="1325">
        <v>4163.2635355889424</v>
      </c>
      <c r="G24" s="1325">
        <v>560.36183347539463</v>
      </c>
      <c r="H24" s="1325">
        <v>22.522670294729117</v>
      </c>
      <c r="I24" s="1325">
        <v>505.03384851261421</v>
      </c>
      <c r="J24" s="1325">
        <v>140.83928941092913</v>
      </c>
      <c r="K24" s="1325">
        <v>1712.4253248017703</v>
      </c>
      <c r="L24" s="1325">
        <v>876.81981348088982</v>
      </c>
      <c r="M24" s="1325">
        <v>23.017777777777777</v>
      </c>
      <c r="N24" s="1325">
        <v>22.258064516129032</v>
      </c>
      <c r="O24" s="1325">
        <v>299.98491331870537</v>
      </c>
      <c r="P24" s="1315"/>
      <c r="Q24" s="1316"/>
      <c r="R24" s="1320"/>
      <c r="S24" s="1320"/>
      <c r="T24" s="1320"/>
      <c r="U24" s="1320"/>
      <c r="V24" s="1320"/>
      <c r="W24" s="1320"/>
      <c r="X24" s="1320"/>
      <c r="Y24" s="1320"/>
      <c r="Z24" s="1320"/>
      <c r="AA24" s="1320"/>
    </row>
    <row r="25" spans="1:42" ht="11.25" customHeight="1" x14ac:dyDescent="0.25">
      <c r="A25" s="131"/>
      <c r="B25" s="155"/>
      <c r="C25" s="1245"/>
      <c r="D25" s="1323" t="s">
        <v>515</v>
      </c>
      <c r="E25" s="1324"/>
      <c r="F25" s="1325">
        <v>1126.5838291438818</v>
      </c>
      <c r="G25" s="1325">
        <v>244.60818563884789</v>
      </c>
      <c r="H25" s="1325">
        <v>10</v>
      </c>
      <c r="I25" s="1325">
        <v>98.592263785704446</v>
      </c>
      <c r="J25" s="1325">
        <v>27.588775955602664</v>
      </c>
      <c r="K25" s="1325">
        <v>444.95021358172704</v>
      </c>
      <c r="L25" s="1325">
        <v>222.08829299274902</v>
      </c>
      <c r="M25" s="1325">
        <v>8.75</v>
      </c>
      <c r="N25" s="1325">
        <v>0</v>
      </c>
      <c r="O25" s="1325">
        <v>70.006097189251136</v>
      </c>
      <c r="P25" s="1315"/>
      <c r="Q25" s="1316"/>
      <c r="R25" s="1320"/>
      <c r="S25" s="1320"/>
      <c r="T25" s="1320"/>
      <c r="U25" s="1320"/>
      <c r="V25" s="1320"/>
      <c r="W25" s="1320"/>
      <c r="X25" s="1320"/>
      <c r="Y25" s="1320"/>
      <c r="Z25" s="1320"/>
      <c r="AA25" s="1320"/>
    </row>
    <row r="26" spans="1:42" ht="11.25" customHeight="1" x14ac:dyDescent="0.25">
      <c r="A26" s="131"/>
      <c r="B26" s="133"/>
      <c r="C26" s="1245"/>
      <c r="D26" s="1323" t="s">
        <v>516</v>
      </c>
      <c r="E26" s="1324"/>
      <c r="F26" s="1325">
        <v>11705.558945781593</v>
      </c>
      <c r="G26" s="1325">
        <v>3084.4052353938282</v>
      </c>
      <c r="H26" s="1325">
        <v>71.317105263157899</v>
      </c>
      <c r="I26" s="1325">
        <v>1231.0293530434308</v>
      </c>
      <c r="J26" s="1325">
        <v>273.78954882390843</v>
      </c>
      <c r="K26" s="1325">
        <v>4178.2877348384964</v>
      </c>
      <c r="L26" s="1325">
        <v>1851.9230531046464</v>
      </c>
      <c r="M26" s="1325">
        <v>83.866645021645013</v>
      </c>
      <c r="N26" s="1325">
        <v>28.929004687069199</v>
      </c>
      <c r="O26" s="1325">
        <v>902.01126560536875</v>
      </c>
      <c r="P26" s="1315"/>
      <c r="Q26" s="1316"/>
      <c r="R26" s="1320"/>
      <c r="S26" s="1320"/>
      <c r="T26" s="1320"/>
      <c r="U26" s="1320"/>
      <c r="V26" s="1320"/>
      <c r="W26" s="1320"/>
      <c r="X26" s="1320"/>
      <c r="Y26" s="1320"/>
      <c r="Z26" s="1320"/>
      <c r="AA26" s="1320"/>
    </row>
    <row r="27" spans="1:42" ht="11.25" customHeight="1" x14ac:dyDescent="0.25">
      <c r="A27" s="131"/>
      <c r="B27" s="133"/>
      <c r="C27" s="1245"/>
      <c r="D27" s="1323" t="s">
        <v>517</v>
      </c>
      <c r="E27" s="1324"/>
      <c r="F27" s="1325">
        <v>280.73210652060169</v>
      </c>
      <c r="G27" s="1325">
        <v>38.401756147006367</v>
      </c>
      <c r="H27" s="1325">
        <v>0</v>
      </c>
      <c r="I27" s="1325">
        <v>34.222985498091532</v>
      </c>
      <c r="J27" s="1325">
        <v>10.039408866995075</v>
      </c>
      <c r="K27" s="1325">
        <v>134.15666229461314</v>
      </c>
      <c r="L27" s="1325">
        <v>50.581165508767427</v>
      </c>
      <c r="M27" s="1325">
        <v>0</v>
      </c>
      <c r="N27" s="1325">
        <v>0</v>
      </c>
      <c r="O27" s="1325">
        <v>13.330128205128204</v>
      </c>
      <c r="P27" s="1315"/>
      <c r="Q27" s="1316"/>
      <c r="R27" s="1320"/>
      <c r="S27" s="1320"/>
      <c r="T27" s="1320"/>
      <c r="U27" s="1320"/>
      <c r="V27" s="1320"/>
      <c r="W27" s="1320"/>
      <c r="X27" s="1320"/>
      <c r="Y27" s="1320"/>
      <c r="Z27" s="1320"/>
      <c r="AA27" s="1320"/>
    </row>
    <row r="28" spans="1:42" ht="11.25" customHeight="1" x14ac:dyDescent="0.25">
      <c r="A28" s="131"/>
      <c r="B28" s="133"/>
      <c r="C28" s="1245"/>
      <c r="D28" s="1323" t="s">
        <v>518</v>
      </c>
      <c r="E28" s="1326"/>
      <c r="F28" s="1325">
        <v>1451.807476390567</v>
      </c>
      <c r="G28" s="1325">
        <v>237.66767539442796</v>
      </c>
      <c r="H28" s="1325">
        <v>14.364864864864865</v>
      </c>
      <c r="I28" s="1325">
        <v>132.72098278032732</v>
      </c>
      <c r="J28" s="1325">
        <v>47.355546141938071</v>
      </c>
      <c r="K28" s="1325">
        <v>604.73657390560334</v>
      </c>
      <c r="L28" s="1325">
        <v>257.77856280959628</v>
      </c>
      <c r="M28" s="1325">
        <v>3.84</v>
      </c>
      <c r="N28" s="1325">
        <v>4.615384615384615</v>
      </c>
      <c r="O28" s="1325">
        <v>148.72788587842322</v>
      </c>
      <c r="P28" s="1315"/>
      <c r="Q28" s="1316"/>
      <c r="R28" s="1320"/>
      <c r="S28" s="1320"/>
      <c r="T28" s="1320"/>
      <c r="U28" s="1320"/>
      <c r="V28" s="1320"/>
      <c r="W28" s="1320"/>
      <c r="X28" s="1320"/>
      <c r="Y28" s="1320"/>
      <c r="Z28" s="1320"/>
      <c r="AA28" s="1320"/>
    </row>
    <row r="29" spans="1:42" s="156" customFormat="1" ht="11.25" customHeight="1" x14ac:dyDescent="0.25">
      <c r="A29" s="154"/>
      <c r="B29" s="133"/>
      <c r="C29" s="1245"/>
      <c r="D29" s="1323" t="s">
        <v>519</v>
      </c>
      <c r="E29" s="1324"/>
      <c r="F29" s="1325">
        <v>3244.3156496732213</v>
      </c>
      <c r="G29" s="1325">
        <v>903.07564752255917</v>
      </c>
      <c r="H29" s="1325">
        <v>23.455882352941178</v>
      </c>
      <c r="I29" s="1325">
        <v>317.48361965574964</v>
      </c>
      <c r="J29" s="1325">
        <v>63.939150849150849</v>
      </c>
      <c r="K29" s="1325">
        <v>1198.29817795498</v>
      </c>
      <c r="L29" s="1325">
        <v>508.98280133350096</v>
      </c>
      <c r="M29" s="1325">
        <v>2</v>
      </c>
      <c r="N29" s="1325">
        <v>1</v>
      </c>
      <c r="O29" s="1325">
        <v>226.08037000433322</v>
      </c>
      <c r="P29" s="1315"/>
      <c r="Q29" s="1316"/>
      <c r="R29" s="1320"/>
      <c r="S29" s="1320"/>
      <c r="T29" s="1320"/>
      <c r="U29" s="1320"/>
      <c r="V29" s="1320"/>
      <c r="W29" s="1320"/>
      <c r="X29" s="1320"/>
      <c r="Y29" s="1320"/>
      <c r="Z29" s="1320"/>
      <c r="AA29" s="1320"/>
    </row>
    <row r="30" spans="1:42" ht="11.25" customHeight="1" x14ac:dyDescent="0.25">
      <c r="A30" s="131"/>
      <c r="B30" s="155"/>
      <c r="C30" s="1245"/>
      <c r="D30" s="1323" t="s">
        <v>520</v>
      </c>
      <c r="E30" s="1324"/>
      <c r="F30" s="1325">
        <v>2419.5842040587136</v>
      </c>
      <c r="G30" s="1325">
        <v>574.72282030035205</v>
      </c>
      <c r="H30" s="1325">
        <v>0</v>
      </c>
      <c r="I30" s="1325">
        <v>211.14503654515113</v>
      </c>
      <c r="J30" s="1325">
        <v>52.323942809336742</v>
      </c>
      <c r="K30" s="1325">
        <v>925.30440573100702</v>
      </c>
      <c r="L30" s="1325">
        <v>411.98816814015305</v>
      </c>
      <c r="M30" s="1325">
        <v>17.437943262411345</v>
      </c>
      <c r="N30" s="1325">
        <v>7.5666666666666664</v>
      </c>
      <c r="O30" s="1325">
        <v>219.09522060363489</v>
      </c>
      <c r="P30" s="1315"/>
      <c r="Q30" s="1316"/>
      <c r="R30" s="1320"/>
      <c r="S30" s="1320"/>
      <c r="T30" s="1320"/>
      <c r="U30" s="1320"/>
      <c r="V30" s="1320"/>
      <c r="W30" s="1320"/>
      <c r="X30" s="1320"/>
      <c r="Y30" s="1320"/>
      <c r="Z30" s="1320"/>
      <c r="AA30" s="1320"/>
    </row>
    <row r="31" spans="1:42" ht="11.25" customHeight="1" x14ac:dyDescent="0.25">
      <c r="A31" s="131"/>
      <c r="B31" s="133"/>
      <c r="C31" s="1245"/>
      <c r="D31" s="1323" t="s">
        <v>521</v>
      </c>
      <c r="E31" s="1324"/>
      <c r="F31" s="1325">
        <v>405.80347460493624</v>
      </c>
      <c r="G31" s="1325">
        <v>82.7215537615416</v>
      </c>
      <c r="H31" s="1325">
        <v>0</v>
      </c>
      <c r="I31" s="1325">
        <v>58.588144668274509</v>
      </c>
      <c r="J31" s="1325">
        <v>11.007692307692308</v>
      </c>
      <c r="K31" s="1325">
        <v>148.62590991172337</v>
      </c>
      <c r="L31" s="1325">
        <v>92.391423955704212</v>
      </c>
      <c r="M31" s="1325">
        <v>0</v>
      </c>
      <c r="N31" s="1325">
        <v>0</v>
      </c>
      <c r="O31" s="1325">
        <v>12.46875</v>
      </c>
      <c r="P31" s="1315"/>
      <c r="Q31" s="1316"/>
      <c r="R31" s="1320"/>
      <c r="S31" s="1320"/>
      <c r="T31" s="1320"/>
      <c r="U31" s="1320"/>
      <c r="V31" s="1320"/>
      <c r="W31" s="1320"/>
      <c r="X31" s="1320"/>
      <c r="Y31" s="1320"/>
      <c r="Z31" s="1320"/>
      <c r="AA31" s="1320"/>
    </row>
    <row r="32" spans="1:42" ht="11.25" customHeight="1" x14ac:dyDescent="0.25">
      <c r="A32" s="131"/>
      <c r="B32" s="133"/>
      <c r="C32" s="1245"/>
      <c r="D32" s="1323" t="s">
        <v>522</v>
      </c>
      <c r="E32" s="1324"/>
      <c r="F32" s="1325">
        <v>3239.6451556282109</v>
      </c>
      <c r="G32" s="1325">
        <v>450.73629453884979</v>
      </c>
      <c r="H32" s="1325">
        <v>9.7058823529411775</v>
      </c>
      <c r="I32" s="1325">
        <v>301.01923515356395</v>
      </c>
      <c r="J32" s="1325">
        <v>156.99239128358536</v>
      </c>
      <c r="K32" s="1325">
        <v>1568.3102367430174</v>
      </c>
      <c r="L32" s="1325">
        <v>556.34663027103579</v>
      </c>
      <c r="M32" s="1325">
        <v>26.458333333333332</v>
      </c>
      <c r="N32" s="1325">
        <v>6.25</v>
      </c>
      <c r="O32" s="1325">
        <v>163.82615195188441</v>
      </c>
      <c r="P32" s="1315"/>
      <c r="Q32" s="1316"/>
      <c r="R32" s="1320"/>
      <c r="S32" s="1320"/>
      <c r="T32" s="1320"/>
      <c r="U32" s="1320"/>
      <c r="V32" s="1320"/>
      <c r="W32" s="1320"/>
      <c r="X32" s="1320"/>
      <c r="Y32" s="1320"/>
      <c r="Z32" s="1320"/>
      <c r="AA32" s="1320"/>
    </row>
    <row r="33" spans="1:27" ht="11.25" customHeight="1" x14ac:dyDescent="0.25">
      <c r="A33" s="131"/>
      <c r="B33" s="133"/>
      <c r="C33" s="1245"/>
      <c r="D33" s="1323" t="s">
        <v>523</v>
      </c>
      <c r="E33" s="1324"/>
      <c r="F33" s="1325">
        <v>671.72457981849027</v>
      </c>
      <c r="G33" s="1325">
        <v>120.65312121073974</v>
      </c>
      <c r="H33" s="1325">
        <v>5</v>
      </c>
      <c r="I33" s="1325">
        <v>101.49255172100798</v>
      </c>
      <c r="J33" s="1325">
        <v>4.625</v>
      </c>
      <c r="K33" s="1325">
        <v>334.43931424944259</v>
      </c>
      <c r="L33" s="1325">
        <v>71.573291899988178</v>
      </c>
      <c r="M33" s="1325">
        <v>0</v>
      </c>
      <c r="N33" s="1325">
        <v>0</v>
      </c>
      <c r="O33" s="1325">
        <v>33.941300737311892</v>
      </c>
      <c r="P33" s="1315"/>
      <c r="Q33" s="1316"/>
      <c r="R33" s="1320"/>
      <c r="S33" s="1320"/>
      <c r="T33" s="1320"/>
      <c r="U33" s="1320"/>
      <c r="V33" s="1320"/>
      <c r="W33" s="1320"/>
      <c r="X33" s="1320"/>
      <c r="Y33" s="1320"/>
      <c r="Z33" s="1320"/>
      <c r="AA33" s="1320"/>
    </row>
    <row r="34" spans="1:27" ht="10.5" customHeight="1" x14ac:dyDescent="0.25">
      <c r="A34" s="131"/>
      <c r="B34" s="133"/>
      <c r="C34" s="1245"/>
      <c r="D34" s="1323" t="s">
        <v>524</v>
      </c>
      <c r="E34" s="1326"/>
      <c r="F34" s="1325">
        <v>1858.1763295641842</v>
      </c>
      <c r="G34" s="1325">
        <v>388.53428750444721</v>
      </c>
      <c r="H34" s="1325">
        <v>23.239864864864863</v>
      </c>
      <c r="I34" s="1325">
        <v>217.44014045664318</v>
      </c>
      <c r="J34" s="1325">
        <v>25.791666666666668</v>
      </c>
      <c r="K34" s="1325">
        <v>647.93193372812823</v>
      </c>
      <c r="L34" s="1325">
        <v>407.39567852407987</v>
      </c>
      <c r="M34" s="1325">
        <v>43.209219858156025</v>
      </c>
      <c r="N34" s="1325">
        <v>7.9411764705882355</v>
      </c>
      <c r="O34" s="1325">
        <v>96.692361490608462</v>
      </c>
      <c r="P34" s="1315"/>
      <c r="Q34" s="1316"/>
      <c r="R34" s="1320"/>
      <c r="S34" s="1320"/>
      <c r="T34" s="1320"/>
      <c r="U34" s="1320"/>
      <c r="V34" s="1320"/>
      <c r="W34" s="1320"/>
      <c r="X34" s="1320"/>
      <c r="Y34" s="1320"/>
      <c r="Z34" s="1320"/>
      <c r="AA34" s="1320"/>
    </row>
    <row r="35" spans="1:27" s="156" customFormat="1" ht="11.25" customHeight="1" x14ac:dyDescent="0.25">
      <c r="A35" s="154"/>
      <c r="B35" s="133"/>
      <c r="C35" s="1245" t="s">
        <v>525</v>
      </c>
      <c r="D35" s="1321" t="s">
        <v>525</v>
      </c>
      <c r="E35" s="1327"/>
      <c r="F35" s="1318">
        <v>237.71189067571748</v>
      </c>
      <c r="G35" s="1318">
        <v>37.560643553668562</v>
      </c>
      <c r="H35" s="1318">
        <v>0</v>
      </c>
      <c r="I35" s="1318">
        <v>38.781595665968297</v>
      </c>
      <c r="J35" s="1318">
        <v>2</v>
      </c>
      <c r="K35" s="1318">
        <v>81.356379094719202</v>
      </c>
      <c r="L35" s="1318">
        <v>67.013272361361388</v>
      </c>
      <c r="M35" s="1318">
        <v>1</v>
      </c>
      <c r="N35" s="1318">
        <v>0</v>
      </c>
      <c r="O35" s="1318">
        <v>10</v>
      </c>
      <c r="P35" s="1315"/>
      <c r="Q35" s="1316"/>
      <c r="R35" s="1320"/>
      <c r="S35" s="1320"/>
      <c r="T35" s="1320"/>
      <c r="U35" s="1320"/>
      <c r="V35" s="1320"/>
      <c r="W35" s="1320"/>
      <c r="X35" s="1320"/>
      <c r="Y35" s="1320"/>
      <c r="Z35" s="1320"/>
      <c r="AA35" s="1320"/>
    </row>
    <row r="36" spans="1:27" s="156" customFormat="1" ht="10.5" customHeight="1" x14ac:dyDescent="0.25">
      <c r="A36" s="154"/>
      <c r="B36" s="155"/>
      <c r="C36" s="1245" t="s">
        <v>526</v>
      </c>
      <c r="D36" s="1321" t="s">
        <v>527</v>
      </c>
      <c r="E36" s="1327"/>
      <c r="F36" s="1318">
        <v>2806.438849347011</v>
      </c>
      <c r="G36" s="1318">
        <v>403.27597804320493</v>
      </c>
      <c r="H36" s="1318">
        <v>17.705882352941178</v>
      </c>
      <c r="I36" s="1318">
        <v>587.19214190882747</v>
      </c>
      <c r="J36" s="1318">
        <v>72.429786746101726</v>
      </c>
      <c r="K36" s="1318">
        <v>831.45532217412313</v>
      </c>
      <c r="L36" s="1318">
        <v>642.44014917396817</v>
      </c>
      <c r="M36" s="1318">
        <v>8.0212765957446805</v>
      </c>
      <c r="N36" s="1318">
        <v>9.3691756272401427</v>
      </c>
      <c r="O36" s="1318">
        <v>234.54913672485739</v>
      </c>
      <c r="P36" s="1315"/>
      <c r="Q36" s="1316"/>
      <c r="R36" s="1320"/>
      <c r="S36" s="1320"/>
      <c r="T36" s="1320"/>
      <c r="U36" s="1320"/>
      <c r="V36" s="1320"/>
      <c r="W36" s="1320"/>
      <c r="X36" s="1320"/>
      <c r="Y36" s="1320"/>
      <c r="Z36" s="1320"/>
      <c r="AA36" s="1320"/>
    </row>
    <row r="37" spans="1:27" s="156" customFormat="1" ht="10.5" customHeight="1" x14ac:dyDescent="0.25">
      <c r="A37" s="154"/>
      <c r="B37" s="155"/>
      <c r="C37" s="1245" t="s">
        <v>360</v>
      </c>
      <c r="D37" s="1321" t="s">
        <v>360</v>
      </c>
      <c r="E37" s="1327"/>
      <c r="F37" s="1318">
        <v>27309.258029253862</v>
      </c>
      <c r="G37" s="1318">
        <v>4696.2268440555772</v>
      </c>
      <c r="H37" s="1318">
        <v>182.41080792203081</v>
      </c>
      <c r="I37" s="1318">
        <v>4329.0675044012942</v>
      </c>
      <c r="J37" s="1318">
        <v>1166.1159100879147</v>
      </c>
      <c r="K37" s="1318">
        <v>8413.2942454126369</v>
      </c>
      <c r="L37" s="1318">
        <v>6447.5475935503018</v>
      </c>
      <c r="M37" s="1318">
        <v>369.3489736268458</v>
      </c>
      <c r="N37" s="1318">
        <v>103.12135292495823</v>
      </c>
      <c r="O37" s="1318">
        <v>1602.1247972725448</v>
      </c>
      <c r="P37" s="1315"/>
      <c r="Q37" s="1316"/>
      <c r="R37" s="1320"/>
      <c r="S37" s="1320"/>
      <c r="T37" s="1320"/>
      <c r="U37" s="1320"/>
      <c r="V37" s="1320"/>
      <c r="W37" s="1320"/>
      <c r="X37" s="1320"/>
      <c r="Y37" s="1320"/>
      <c r="Z37" s="1320"/>
      <c r="AA37" s="1320"/>
    </row>
    <row r="38" spans="1:27" s="156" customFormat="1" ht="10.5" customHeight="1" x14ac:dyDescent="0.25">
      <c r="A38" s="154"/>
      <c r="B38" s="155"/>
      <c r="C38" s="1245" t="s">
        <v>576</v>
      </c>
      <c r="D38" s="1321" t="s">
        <v>528</v>
      </c>
      <c r="E38" s="1327"/>
      <c r="F38" s="1318">
        <v>31328.050701023938</v>
      </c>
      <c r="G38" s="1318">
        <v>3944.2383873080294</v>
      </c>
      <c r="H38" s="1318">
        <v>367.07134222567646</v>
      </c>
      <c r="I38" s="1318">
        <v>5108.1847706526005</v>
      </c>
      <c r="J38" s="1318">
        <v>1026.4199694414692</v>
      </c>
      <c r="K38" s="1318">
        <v>11415.550272595701</v>
      </c>
      <c r="L38" s="1318">
        <v>7337.6135058802283</v>
      </c>
      <c r="M38" s="1318">
        <v>307.56712382180473</v>
      </c>
      <c r="N38" s="1318">
        <v>119.40654648956357</v>
      </c>
      <c r="O38" s="1318">
        <v>1701.9987826093043</v>
      </c>
      <c r="P38" s="1315"/>
      <c r="Q38" s="1316"/>
      <c r="R38" s="1320"/>
      <c r="S38" s="1320"/>
      <c r="T38" s="1320"/>
      <c r="U38" s="1320"/>
      <c r="V38" s="1320"/>
      <c r="W38" s="1320"/>
      <c r="X38" s="1320"/>
      <c r="Y38" s="1320"/>
      <c r="Z38" s="1320"/>
      <c r="AA38" s="1320"/>
    </row>
    <row r="39" spans="1:27" ht="10.5" customHeight="1" x14ac:dyDescent="0.25">
      <c r="A39" s="131"/>
      <c r="B39" s="133"/>
      <c r="C39" s="1245" t="s">
        <v>362</v>
      </c>
      <c r="D39" s="1321" t="s">
        <v>362</v>
      </c>
      <c r="E39" s="1313"/>
      <c r="F39" s="1318">
        <v>12299.727109946825</v>
      </c>
      <c r="G39" s="1318">
        <v>2178.5581262565897</v>
      </c>
      <c r="H39" s="1318">
        <v>162.24429420745207</v>
      </c>
      <c r="I39" s="1318">
        <v>2254.6166433180952</v>
      </c>
      <c r="J39" s="1318">
        <v>396.71224215753102</v>
      </c>
      <c r="K39" s="1318">
        <v>2921.6096005961344</v>
      </c>
      <c r="L39" s="1318">
        <v>3212.8070758054382</v>
      </c>
      <c r="M39" s="1318">
        <v>249.29796944190556</v>
      </c>
      <c r="N39" s="1318">
        <v>90.284751617768677</v>
      </c>
      <c r="O39" s="1318">
        <v>833.59640654586769</v>
      </c>
      <c r="P39" s="1315"/>
      <c r="Q39" s="1316"/>
      <c r="R39" s="1320"/>
      <c r="S39" s="1320"/>
      <c r="T39" s="1320"/>
      <c r="U39" s="1320"/>
      <c r="V39" s="1320"/>
      <c r="W39" s="1320"/>
      <c r="X39" s="1320"/>
      <c r="Y39" s="1320"/>
      <c r="Z39" s="1320"/>
      <c r="AA39" s="1320"/>
    </row>
    <row r="40" spans="1:27" ht="10.5" customHeight="1" x14ac:dyDescent="0.25">
      <c r="A40" s="131"/>
      <c r="B40" s="133"/>
      <c r="C40" s="1245" t="s">
        <v>363</v>
      </c>
      <c r="D40" s="1321" t="s">
        <v>529</v>
      </c>
      <c r="E40" s="139"/>
      <c r="F40" s="1318">
        <v>12443.776933709403</v>
      </c>
      <c r="G40" s="1318">
        <v>860.87703410405913</v>
      </c>
      <c r="H40" s="1318">
        <v>115.99403855425525</v>
      </c>
      <c r="I40" s="1318">
        <v>1726.7449267646659</v>
      </c>
      <c r="J40" s="1318">
        <v>399.8146859352151</v>
      </c>
      <c r="K40" s="1318">
        <v>5384.6740519280329</v>
      </c>
      <c r="L40" s="1318">
        <v>3107.5808823265147</v>
      </c>
      <c r="M40" s="1318">
        <v>97.120626324030582</v>
      </c>
      <c r="N40" s="1318">
        <v>52.749462365591398</v>
      </c>
      <c r="O40" s="1318">
        <v>698.22122540697876</v>
      </c>
      <c r="P40" s="1315"/>
      <c r="Q40" s="1316"/>
      <c r="R40" s="1320"/>
      <c r="S40" s="1320"/>
      <c r="T40" s="1320"/>
      <c r="U40" s="1320"/>
      <c r="V40" s="1320"/>
      <c r="W40" s="1320"/>
      <c r="X40" s="1320"/>
      <c r="Y40" s="1320"/>
      <c r="Z40" s="1320"/>
      <c r="AA40" s="1320"/>
    </row>
    <row r="41" spans="1:27" ht="10.5" customHeight="1" x14ac:dyDescent="0.25">
      <c r="A41" s="131"/>
      <c r="B41" s="133"/>
      <c r="C41" s="1245" t="s">
        <v>530</v>
      </c>
      <c r="D41" s="1321" t="s">
        <v>531</v>
      </c>
      <c r="E41" s="139"/>
      <c r="F41" s="1318">
        <v>989.48709771412791</v>
      </c>
      <c r="G41" s="1318">
        <v>67.476233284778161</v>
      </c>
      <c r="H41" s="1318">
        <v>35.46659663865546</v>
      </c>
      <c r="I41" s="1318">
        <v>141.69287656332557</v>
      </c>
      <c r="J41" s="1318">
        <v>24.055980554026782</v>
      </c>
      <c r="K41" s="1318">
        <v>294.61524886670287</v>
      </c>
      <c r="L41" s="1318">
        <v>349.67387451259987</v>
      </c>
      <c r="M41" s="1318">
        <v>14.936861011329096</v>
      </c>
      <c r="N41" s="1318">
        <v>2.6</v>
      </c>
      <c r="O41" s="1318">
        <v>58.969426282710906</v>
      </c>
      <c r="P41" s="1315"/>
      <c r="Q41" s="1316"/>
      <c r="R41" s="1320"/>
      <c r="S41" s="1320"/>
      <c r="T41" s="1320"/>
      <c r="U41" s="1320"/>
      <c r="V41" s="1320"/>
      <c r="W41" s="1320"/>
      <c r="X41" s="1320"/>
      <c r="Y41" s="1320"/>
      <c r="Z41" s="1320"/>
      <c r="AA41" s="1320"/>
    </row>
    <row r="42" spans="1:27" ht="10.5" customHeight="1" x14ac:dyDescent="0.25">
      <c r="A42" s="131"/>
      <c r="B42" s="133"/>
      <c r="C42" s="1245" t="s">
        <v>364</v>
      </c>
      <c r="D42" s="1321" t="s">
        <v>532</v>
      </c>
      <c r="E42" s="139"/>
      <c r="F42" s="1318">
        <v>680.96770013386924</v>
      </c>
      <c r="G42" s="1318">
        <v>54.275571118476513</v>
      </c>
      <c r="H42" s="1318">
        <v>0</v>
      </c>
      <c r="I42" s="1318">
        <v>91.317082553889747</v>
      </c>
      <c r="J42" s="1318">
        <v>10.999367088607595</v>
      </c>
      <c r="K42" s="1318">
        <v>191.86472268369769</v>
      </c>
      <c r="L42" s="1318">
        <v>267.27274384413118</v>
      </c>
      <c r="M42" s="1318">
        <v>11.965</v>
      </c>
      <c r="N42" s="1318">
        <v>7.9411764705882355</v>
      </c>
      <c r="O42" s="1318">
        <v>45.332036374478243</v>
      </c>
      <c r="P42" s="1315"/>
      <c r="Q42" s="1316"/>
      <c r="R42" s="1320"/>
      <c r="S42" s="1320"/>
      <c r="T42" s="1320"/>
      <c r="U42" s="1320"/>
      <c r="V42" s="1320"/>
      <c r="W42" s="1320"/>
      <c r="X42" s="1320"/>
      <c r="Y42" s="1320"/>
      <c r="Z42" s="1320"/>
      <c r="AA42" s="1320"/>
    </row>
    <row r="43" spans="1:27" ht="9" customHeight="1" x14ac:dyDescent="0.25">
      <c r="A43" s="131"/>
      <c r="B43" s="133"/>
      <c r="C43" s="1245" t="s">
        <v>365</v>
      </c>
      <c r="D43" s="1321" t="s">
        <v>365</v>
      </c>
      <c r="E43" s="139"/>
      <c r="F43" s="1318">
        <v>757.08046430161812</v>
      </c>
      <c r="G43" s="1318">
        <v>76.856367498036917</v>
      </c>
      <c r="H43" s="1318">
        <v>16.282805429864254</v>
      </c>
      <c r="I43" s="1318">
        <v>135.77176216585184</v>
      </c>
      <c r="J43" s="1318">
        <v>16.999408866995072</v>
      </c>
      <c r="K43" s="1318">
        <v>154.87892011895107</v>
      </c>
      <c r="L43" s="1318">
        <v>254.43005149393471</v>
      </c>
      <c r="M43" s="1318">
        <v>19.266666666666669</v>
      </c>
      <c r="N43" s="1318">
        <v>12.508064516129032</v>
      </c>
      <c r="O43" s="1318">
        <v>70.086417545188567</v>
      </c>
      <c r="P43" s="1315"/>
      <c r="Q43" s="1316"/>
      <c r="R43" s="1320"/>
      <c r="S43" s="1320"/>
      <c r="T43" s="1320"/>
      <c r="U43" s="1320"/>
      <c r="V43" s="1320"/>
      <c r="W43" s="1320"/>
      <c r="X43" s="1320"/>
      <c r="Y43" s="1320"/>
      <c r="Z43" s="1320"/>
      <c r="AA43" s="1320"/>
    </row>
    <row r="44" spans="1:27" ht="10.5" customHeight="1" x14ac:dyDescent="0.25">
      <c r="A44" s="131"/>
      <c r="B44" s="133"/>
      <c r="C44" s="1245" t="s">
        <v>533</v>
      </c>
      <c r="D44" s="1321" t="s">
        <v>534</v>
      </c>
      <c r="E44" s="139"/>
      <c r="F44" s="1318">
        <v>2526.1505091759036</v>
      </c>
      <c r="G44" s="1318">
        <v>297.26222158247481</v>
      </c>
      <c r="H44" s="1318">
        <v>18.5</v>
      </c>
      <c r="I44" s="1318">
        <v>316.05254212238498</v>
      </c>
      <c r="J44" s="1318">
        <v>62.418362183831469</v>
      </c>
      <c r="K44" s="1318">
        <v>831.23256277283269</v>
      </c>
      <c r="L44" s="1318">
        <v>762.26831954525255</v>
      </c>
      <c r="M44" s="1318">
        <v>34.289008863476951</v>
      </c>
      <c r="N44" s="1318">
        <v>17.291176470588233</v>
      </c>
      <c r="O44" s="1318">
        <v>186.83631563505759</v>
      </c>
      <c r="P44" s="1315"/>
      <c r="Q44" s="1316"/>
      <c r="R44" s="1320"/>
      <c r="S44" s="1320"/>
      <c r="T44" s="1320"/>
      <c r="U44" s="1320"/>
      <c r="V44" s="1320"/>
      <c r="W44" s="1320"/>
      <c r="X44" s="1320"/>
      <c r="Y44" s="1320"/>
      <c r="Z44" s="1320"/>
      <c r="AA44" s="1320"/>
    </row>
    <row r="45" spans="1:27" ht="10.5" customHeight="1" x14ac:dyDescent="0.25">
      <c r="A45" s="131"/>
      <c r="B45" s="133"/>
      <c r="C45" s="1245" t="s">
        <v>535</v>
      </c>
      <c r="D45" s="1321" t="s">
        <v>536</v>
      </c>
      <c r="E45" s="139"/>
      <c r="F45" s="1318">
        <v>14503.199535294803</v>
      </c>
      <c r="G45" s="1318">
        <v>2017.6488542966913</v>
      </c>
      <c r="H45" s="1318">
        <v>155.92471868493539</v>
      </c>
      <c r="I45" s="1318">
        <v>2010.8624214662593</v>
      </c>
      <c r="J45" s="1318">
        <v>485.73447895821812</v>
      </c>
      <c r="K45" s="1318">
        <v>4992.8888980758566</v>
      </c>
      <c r="L45" s="1318">
        <v>3717.0058608777845</v>
      </c>
      <c r="M45" s="1318">
        <v>185.06542338276375</v>
      </c>
      <c r="N45" s="1318">
        <v>70.121709726074045</v>
      </c>
      <c r="O45" s="1318">
        <v>867.94716982614818</v>
      </c>
      <c r="P45" s="1315"/>
      <c r="Q45" s="1316"/>
      <c r="R45" s="1320"/>
      <c r="S45" s="1320"/>
      <c r="T45" s="1320"/>
      <c r="U45" s="1320"/>
      <c r="V45" s="1320"/>
      <c r="W45" s="1320"/>
      <c r="X45" s="1320"/>
      <c r="Y45" s="1320"/>
      <c r="Z45" s="1320"/>
      <c r="AA45" s="1320"/>
    </row>
    <row r="46" spans="1:27" ht="10.5" customHeight="1" x14ac:dyDescent="0.25">
      <c r="A46" s="131"/>
      <c r="B46" s="133"/>
      <c r="C46" s="1245" t="s">
        <v>537</v>
      </c>
      <c r="D46" s="1321" t="s">
        <v>538</v>
      </c>
      <c r="E46" s="139"/>
      <c r="F46" s="1318">
        <v>9127.8733172271604</v>
      </c>
      <c r="G46" s="1318">
        <v>1123.7428155226455</v>
      </c>
      <c r="H46" s="1318">
        <v>111.00903978109862</v>
      </c>
      <c r="I46" s="1318">
        <v>1290.1506517062401</v>
      </c>
      <c r="J46" s="1318">
        <v>398.773078270062</v>
      </c>
      <c r="K46" s="1318">
        <v>2564.4833481430901</v>
      </c>
      <c r="L46" s="1318">
        <v>2580.0825611604901</v>
      </c>
      <c r="M46" s="1318">
        <v>307.70324373026489</v>
      </c>
      <c r="N46" s="1318">
        <v>44.307084123972174</v>
      </c>
      <c r="O46" s="1318">
        <v>707.62149478928109</v>
      </c>
      <c r="P46" s="1315"/>
      <c r="Q46" s="1316"/>
      <c r="R46" s="1320"/>
      <c r="S46" s="1320"/>
      <c r="T46" s="1320"/>
      <c r="U46" s="1320"/>
      <c r="V46" s="1320"/>
      <c r="W46" s="1320"/>
      <c r="X46" s="1320"/>
      <c r="Y46" s="1320"/>
      <c r="Z46" s="1320"/>
      <c r="AA46" s="1320"/>
    </row>
    <row r="47" spans="1:27" ht="10.5" customHeight="1" x14ac:dyDescent="0.25">
      <c r="A47" s="131"/>
      <c r="B47" s="133"/>
      <c r="C47" s="1245" t="s">
        <v>366</v>
      </c>
      <c r="D47" s="1321" t="s">
        <v>366</v>
      </c>
      <c r="E47" s="139"/>
      <c r="F47" s="1318">
        <v>2218.4992280100623</v>
      </c>
      <c r="G47" s="1318">
        <v>228.24256540971803</v>
      </c>
      <c r="H47" s="1318">
        <v>23.136363636363637</v>
      </c>
      <c r="I47" s="1318">
        <v>290.92192872040607</v>
      </c>
      <c r="J47" s="1318">
        <v>82.445716304283522</v>
      </c>
      <c r="K47" s="1318">
        <v>670.22167310040459</v>
      </c>
      <c r="L47" s="1318">
        <v>669.36444855676291</v>
      </c>
      <c r="M47" s="1318">
        <v>48.585891980360067</v>
      </c>
      <c r="N47" s="1318">
        <v>25.623972169512967</v>
      </c>
      <c r="O47" s="1318">
        <v>179.95666813224614</v>
      </c>
      <c r="P47" s="1315"/>
      <c r="Q47" s="1316"/>
      <c r="R47" s="1320"/>
      <c r="S47" s="1320"/>
      <c r="T47" s="1320"/>
      <c r="U47" s="1320"/>
      <c r="V47" s="1320"/>
      <c r="W47" s="1320"/>
      <c r="X47" s="1320"/>
      <c r="Y47" s="1320"/>
      <c r="Z47" s="1320"/>
      <c r="AA47" s="1320"/>
    </row>
    <row r="48" spans="1:27" ht="10.5" customHeight="1" x14ac:dyDescent="0.25">
      <c r="A48" s="131"/>
      <c r="B48" s="133"/>
      <c r="C48" s="1245" t="s">
        <v>539</v>
      </c>
      <c r="D48" s="1321" t="s">
        <v>540</v>
      </c>
      <c r="E48" s="139"/>
      <c r="F48" s="1318">
        <v>16161.475785246339</v>
      </c>
      <c r="G48" s="1318">
        <v>1393.9197028009278</v>
      </c>
      <c r="H48" s="1318">
        <v>274.35113163340714</v>
      </c>
      <c r="I48" s="1318">
        <v>2880.421908102815</v>
      </c>
      <c r="J48" s="1318">
        <v>450.28402172926133</v>
      </c>
      <c r="K48" s="1318">
        <v>6442.4192058284752</v>
      </c>
      <c r="L48" s="1318">
        <v>3495.5342018224924</v>
      </c>
      <c r="M48" s="1318">
        <v>123.60683215130025</v>
      </c>
      <c r="N48" s="1318">
        <v>91.783786632932731</v>
      </c>
      <c r="O48" s="1318">
        <v>1009.154994544696</v>
      </c>
      <c r="P48" s="1315"/>
      <c r="Q48" s="1316"/>
      <c r="R48" s="1320"/>
      <c r="S48" s="1320"/>
      <c r="T48" s="1320"/>
      <c r="U48" s="1320"/>
      <c r="V48" s="1320"/>
      <c r="W48" s="1320"/>
      <c r="X48" s="1320"/>
      <c r="Y48" s="1320"/>
      <c r="Z48" s="1320"/>
      <c r="AA48" s="1320"/>
    </row>
    <row r="49" spans="1:28" ht="10.5" customHeight="1" x14ac:dyDescent="0.25">
      <c r="A49" s="131"/>
      <c r="B49" s="133"/>
      <c r="C49" s="1245" t="s">
        <v>541</v>
      </c>
      <c r="D49" s="1321" t="s">
        <v>542</v>
      </c>
      <c r="E49" s="139"/>
      <c r="F49" s="1318">
        <v>2144.5922304519841</v>
      </c>
      <c r="G49" s="1318">
        <v>177.8354705138637</v>
      </c>
      <c r="H49" s="1318">
        <v>9.6</v>
      </c>
      <c r="I49" s="1318">
        <v>212.53389464865612</v>
      </c>
      <c r="J49" s="1318">
        <v>54.661952568019792</v>
      </c>
      <c r="K49" s="1318">
        <v>389.41817938070807</v>
      </c>
      <c r="L49" s="1318">
        <v>1139.6731400121325</v>
      </c>
      <c r="M49" s="1318">
        <v>5.7272727272727275</v>
      </c>
      <c r="N49" s="1318">
        <v>10.5</v>
      </c>
      <c r="O49" s="1318">
        <v>144.64232060133037</v>
      </c>
      <c r="P49" s="1315"/>
      <c r="Q49" s="1316"/>
      <c r="R49" s="1320"/>
      <c r="S49" s="1320"/>
      <c r="T49" s="1320"/>
      <c r="U49" s="1320"/>
      <c r="V49" s="1320"/>
      <c r="W49" s="1320"/>
      <c r="X49" s="1320"/>
      <c r="Y49" s="1320"/>
      <c r="Z49" s="1320"/>
      <c r="AA49" s="1320"/>
    </row>
    <row r="50" spans="1:28" ht="10.5" customHeight="1" x14ac:dyDescent="0.25">
      <c r="A50" s="131"/>
      <c r="B50" s="133"/>
      <c r="C50" s="1245" t="s">
        <v>368</v>
      </c>
      <c r="D50" s="1321" t="s">
        <v>368</v>
      </c>
      <c r="E50" s="139"/>
      <c r="F50" s="1318">
        <v>2818.1702131465258</v>
      </c>
      <c r="G50" s="1318">
        <v>308.44818152717522</v>
      </c>
      <c r="H50" s="1318">
        <v>51.737637362637358</v>
      </c>
      <c r="I50" s="1318">
        <v>453.51073117392491</v>
      </c>
      <c r="J50" s="1318">
        <v>79.846533179502458</v>
      </c>
      <c r="K50" s="1318">
        <v>939.41762359080656</v>
      </c>
      <c r="L50" s="1318">
        <v>748.1791568177166</v>
      </c>
      <c r="M50" s="1318">
        <v>53.905341880341886</v>
      </c>
      <c r="N50" s="1318">
        <v>6.7666666666666657</v>
      </c>
      <c r="O50" s="1318">
        <v>176.35834094774913</v>
      </c>
      <c r="P50" s="1315"/>
      <c r="Q50" s="1316"/>
      <c r="R50" s="1320"/>
      <c r="S50" s="1320"/>
      <c r="T50" s="1320"/>
      <c r="U50" s="1320"/>
      <c r="V50" s="1320"/>
      <c r="W50" s="1320"/>
      <c r="X50" s="1320"/>
      <c r="Y50" s="1320"/>
      <c r="Z50" s="1320"/>
      <c r="AA50" s="1320"/>
    </row>
    <row r="51" spans="1:28" ht="10.5" customHeight="1" x14ac:dyDescent="0.25">
      <c r="A51" s="131"/>
      <c r="B51" s="133"/>
      <c r="C51" s="1245" t="s">
        <v>543</v>
      </c>
      <c r="D51" s="1321" t="s">
        <v>544</v>
      </c>
      <c r="E51" s="139"/>
      <c r="F51" s="1318">
        <v>854.35038339295193</v>
      </c>
      <c r="G51" s="1318">
        <v>77.395732172007001</v>
      </c>
      <c r="H51" s="1318">
        <v>2</v>
      </c>
      <c r="I51" s="1318">
        <v>120.83063119611036</v>
      </c>
      <c r="J51" s="1318">
        <v>21.863019891500905</v>
      </c>
      <c r="K51" s="1318">
        <v>353.1499627716737</v>
      </c>
      <c r="L51" s="1318">
        <v>230.51381709483249</v>
      </c>
      <c r="M51" s="1318">
        <v>30.722727272727273</v>
      </c>
      <c r="N51" s="1318">
        <v>0</v>
      </c>
      <c r="O51" s="1318">
        <v>17.874492994100297</v>
      </c>
      <c r="P51" s="1315"/>
      <c r="Q51" s="1316"/>
      <c r="R51" s="1320"/>
      <c r="S51" s="1320"/>
      <c r="T51" s="1320"/>
      <c r="U51" s="1320"/>
      <c r="V51" s="1320"/>
      <c r="W51" s="1320"/>
      <c r="X51" s="1320"/>
      <c r="Y51" s="1320"/>
      <c r="Z51" s="1320"/>
      <c r="AA51" s="1320"/>
    </row>
    <row r="52" spans="1:28" ht="10.5" customHeight="1" x14ac:dyDescent="0.25">
      <c r="A52" s="131"/>
      <c r="B52" s="133"/>
      <c r="C52" s="1245" t="s">
        <v>545</v>
      </c>
      <c r="D52" s="1321" t="s">
        <v>546</v>
      </c>
      <c r="E52" s="139"/>
      <c r="F52" s="1318">
        <v>16.770961902547583</v>
      </c>
      <c r="G52" s="1318">
        <v>5.9636363636363638</v>
      </c>
      <c r="H52" s="1318">
        <v>0</v>
      </c>
      <c r="I52" s="1318">
        <v>0</v>
      </c>
      <c r="J52" s="1318">
        <v>0</v>
      </c>
      <c r="K52" s="1318">
        <v>10.807325538911218</v>
      </c>
      <c r="L52" s="1318">
        <v>0</v>
      </c>
      <c r="M52" s="1318">
        <v>0</v>
      </c>
      <c r="N52" s="1318">
        <v>0</v>
      </c>
      <c r="O52" s="1318">
        <v>0</v>
      </c>
      <c r="P52" s="1315"/>
      <c r="Q52" s="1316"/>
      <c r="R52" s="1320"/>
      <c r="S52" s="1320"/>
      <c r="T52" s="1320"/>
      <c r="U52" s="1320"/>
      <c r="V52" s="1320"/>
      <c r="W52" s="1320"/>
      <c r="X52" s="1320"/>
      <c r="Y52" s="1320"/>
      <c r="Z52" s="1320"/>
      <c r="AA52" s="1320"/>
    </row>
    <row r="53" spans="1:28" ht="10.5" customHeight="1" x14ac:dyDescent="0.25">
      <c r="A53" s="131"/>
      <c r="B53" s="133"/>
      <c r="C53" s="1245" t="s">
        <v>547</v>
      </c>
      <c r="D53" s="1321" t="s">
        <v>547</v>
      </c>
      <c r="E53" s="139"/>
      <c r="F53" s="1318">
        <v>661.63604510147434</v>
      </c>
      <c r="G53" s="1318">
        <v>36.00281948247784</v>
      </c>
      <c r="H53" s="1318">
        <v>46</v>
      </c>
      <c r="I53" s="1318">
        <v>122.98854324209276</v>
      </c>
      <c r="J53" s="1318">
        <v>117.91666666666666</v>
      </c>
      <c r="K53" s="1318">
        <v>100.2491048666287</v>
      </c>
      <c r="L53" s="1318">
        <v>70.360889941621792</v>
      </c>
      <c r="M53" s="1318">
        <v>75</v>
      </c>
      <c r="N53" s="1318">
        <v>15</v>
      </c>
      <c r="O53" s="1318">
        <v>78.118020901986625</v>
      </c>
      <c r="P53" s="1315"/>
      <c r="Q53" s="1316"/>
      <c r="R53" s="1320"/>
      <c r="S53" s="1320"/>
      <c r="T53" s="1320"/>
      <c r="U53" s="1320"/>
      <c r="V53" s="1320"/>
      <c r="W53" s="1320"/>
      <c r="X53" s="1320"/>
      <c r="Y53" s="1320"/>
      <c r="Z53" s="1320"/>
      <c r="AA53" s="1320"/>
    </row>
    <row r="54" spans="1:28" ht="16.5" customHeight="1" thickBot="1" x14ac:dyDescent="0.3">
      <c r="A54" s="131"/>
      <c r="B54" s="133"/>
      <c r="C54" s="1245"/>
      <c r="D54" s="1246"/>
      <c r="E54" s="139"/>
      <c r="F54" s="1328"/>
      <c r="G54" s="1328"/>
      <c r="H54" s="1328"/>
      <c r="I54" s="1328"/>
      <c r="J54" s="1328"/>
      <c r="K54" s="1328"/>
      <c r="L54" s="1328"/>
      <c r="M54" s="1328"/>
      <c r="N54" s="1328"/>
      <c r="O54" s="1328"/>
      <c r="P54" s="1315"/>
      <c r="Q54" s="1316"/>
      <c r="R54" s="1320"/>
      <c r="S54" s="1320"/>
      <c r="T54" s="1320"/>
      <c r="U54" s="1320"/>
      <c r="V54" s="1320"/>
      <c r="W54" s="1320"/>
      <c r="X54" s="1320"/>
      <c r="Y54" s="1320"/>
      <c r="Z54" s="1320"/>
      <c r="AA54" s="1320"/>
    </row>
    <row r="55" spans="1:28" ht="13.5" customHeight="1" thickBot="1" x14ac:dyDescent="0.3">
      <c r="A55" s="131"/>
      <c r="B55" s="133"/>
      <c r="C55" s="1634" t="s">
        <v>577</v>
      </c>
      <c r="D55" s="1635"/>
      <c r="E55" s="1635"/>
      <c r="F55" s="1635"/>
      <c r="G55" s="1635"/>
      <c r="H55" s="1635"/>
      <c r="I55" s="1635"/>
      <c r="J55" s="1635"/>
      <c r="K55" s="1635"/>
      <c r="L55" s="1635"/>
      <c r="M55" s="1635"/>
      <c r="N55" s="1635"/>
      <c r="O55" s="1636"/>
      <c r="P55" s="1315"/>
      <c r="Q55" s="1316"/>
    </row>
    <row r="56" spans="1:28" ht="6" customHeight="1" x14ac:dyDescent="0.25">
      <c r="A56" s="131"/>
      <c r="B56" s="133"/>
      <c r="C56" s="1247"/>
      <c r="D56" s="1248"/>
      <c r="E56" s="1248"/>
      <c r="F56" s="1248"/>
      <c r="G56" s="1248"/>
      <c r="H56" s="1248"/>
      <c r="I56" s="1248"/>
      <c r="J56" s="1248"/>
      <c r="K56" s="1248"/>
      <c r="L56" s="1248"/>
      <c r="M56" s="1248"/>
      <c r="N56" s="1248"/>
      <c r="O56" s="1248"/>
      <c r="P56" s="1315"/>
      <c r="Q56" s="1316"/>
    </row>
    <row r="57" spans="1:28" ht="39" customHeight="1" x14ac:dyDescent="0.25">
      <c r="A57" s="131"/>
      <c r="B57" s="133"/>
      <c r="C57" s="1637">
        <v>2014</v>
      </c>
      <c r="D57" s="1638"/>
      <c r="E57" s="1313"/>
      <c r="F57" s="1314" t="s">
        <v>68</v>
      </c>
      <c r="G57" s="1314" t="s">
        <v>566</v>
      </c>
      <c r="H57" s="1314" t="s">
        <v>567</v>
      </c>
      <c r="I57" s="1314" t="s">
        <v>568</v>
      </c>
      <c r="J57" s="1314" t="s">
        <v>569</v>
      </c>
      <c r="K57" s="1314" t="s">
        <v>570</v>
      </c>
      <c r="L57" s="1314" t="s">
        <v>571</v>
      </c>
      <c r="M57" s="1314" t="s">
        <v>572</v>
      </c>
      <c r="N57" s="1314" t="s">
        <v>573</v>
      </c>
      <c r="O57" s="1314" t="s">
        <v>574</v>
      </c>
      <c r="P57" s="1315"/>
      <c r="Q57" s="1316"/>
      <c r="R57" s="1329"/>
    </row>
    <row r="58" spans="1:28" s="1251" customFormat="1" ht="16.5" customHeight="1" x14ac:dyDescent="0.25">
      <c r="A58" s="1249"/>
      <c r="B58" s="1250"/>
      <c r="C58" s="1307" t="s">
        <v>68</v>
      </c>
      <c r="D58" s="1330"/>
      <c r="E58" s="1317"/>
      <c r="F58" s="1318">
        <v>203548.00000000937</v>
      </c>
      <c r="G58" s="1318">
        <v>28619.000000001844</v>
      </c>
      <c r="H58" s="1318">
        <v>1993.9999999999986</v>
      </c>
      <c r="I58" s="1318">
        <v>29443.999999999647</v>
      </c>
      <c r="J58" s="1318">
        <v>6876.00000000001</v>
      </c>
      <c r="K58" s="1318">
        <v>72599.999999996304</v>
      </c>
      <c r="L58" s="1318">
        <v>48075.000000000386</v>
      </c>
      <c r="M58" s="1318">
        <v>2349.9999999999986</v>
      </c>
      <c r="N58" s="1318">
        <v>865.00000000000023</v>
      </c>
      <c r="O58" s="1318">
        <v>12724.999999999887</v>
      </c>
      <c r="P58" s="1331"/>
      <c r="Q58" s="1332"/>
      <c r="S58" s="1333"/>
      <c r="T58" s="1333"/>
      <c r="U58" s="1333"/>
      <c r="V58" s="1333"/>
      <c r="W58" s="1333"/>
      <c r="X58" s="1333"/>
      <c r="Y58" s="1333"/>
      <c r="Z58" s="1333"/>
      <c r="AA58" s="1333"/>
      <c r="AB58" s="1333"/>
    </row>
    <row r="59" spans="1:28" s="156" customFormat="1" ht="10.5" customHeight="1" x14ac:dyDescent="0.25">
      <c r="A59" s="154"/>
      <c r="B59" s="155"/>
      <c r="C59" s="1334" t="s">
        <v>578</v>
      </c>
      <c r="D59" s="1335" t="s">
        <v>579</v>
      </c>
      <c r="E59" s="1313"/>
      <c r="F59" s="1318">
        <v>6955.8153560740884</v>
      </c>
      <c r="G59" s="1336">
        <v>2663.8875174864561</v>
      </c>
      <c r="H59" s="1336">
        <v>43.25</v>
      </c>
      <c r="I59" s="1336">
        <v>39.594048969411283</v>
      </c>
      <c r="J59" s="1336">
        <v>313.20431045969343</v>
      </c>
      <c r="K59" s="1336">
        <v>2579.0772197322731</v>
      </c>
      <c r="L59" s="1336">
        <v>601.49686089839963</v>
      </c>
      <c r="M59" s="1336">
        <v>124.39482591876209</v>
      </c>
      <c r="N59" s="1336">
        <v>61.383042216059295</v>
      </c>
      <c r="O59" s="1336">
        <v>529.52753039303695</v>
      </c>
      <c r="P59" s="1315"/>
      <c r="Q59" s="1316"/>
      <c r="R59" s="1337"/>
      <c r="S59" s="1333"/>
      <c r="T59" s="1333"/>
      <c r="U59" s="1333"/>
      <c r="V59" s="1333"/>
      <c r="W59" s="1333"/>
      <c r="X59" s="1333"/>
      <c r="Y59" s="1333"/>
      <c r="Z59" s="1333"/>
      <c r="AA59" s="1333"/>
    </row>
    <row r="60" spans="1:28" s="156" customFormat="1" ht="10.5" customHeight="1" x14ac:dyDescent="0.25">
      <c r="A60" s="154"/>
      <c r="B60" s="155"/>
      <c r="C60" s="1334" t="s">
        <v>580</v>
      </c>
      <c r="D60" s="1335" t="s">
        <v>581</v>
      </c>
      <c r="E60" s="1313"/>
      <c r="F60" s="1318">
        <v>44.767144866385372</v>
      </c>
      <c r="G60" s="1336">
        <v>1</v>
      </c>
      <c r="H60" s="1336">
        <v>0</v>
      </c>
      <c r="I60" s="1336">
        <v>0</v>
      </c>
      <c r="J60" s="1336">
        <v>35.949367088607595</v>
      </c>
      <c r="K60" s="1336">
        <v>4.8177777777777777</v>
      </c>
      <c r="L60" s="1336">
        <v>0</v>
      </c>
      <c r="M60" s="1336">
        <v>2</v>
      </c>
      <c r="N60" s="1336">
        <v>0</v>
      </c>
      <c r="O60" s="1336">
        <v>1</v>
      </c>
      <c r="P60" s="1315"/>
      <c r="Q60" s="1316"/>
      <c r="R60" s="1337"/>
      <c r="S60" s="1333"/>
      <c r="T60" s="1333"/>
      <c r="U60" s="1333"/>
      <c r="V60" s="1333"/>
      <c r="W60" s="1333"/>
      <c r="X60" s="1333"/>
      <c r="Y60" s="1333"/>
      <c r="Z60" s="1333"/>
      <c r="AA60" s="1333"/>
    </row>
    <row r="61" spans="1:28" s="156" customFormat="1" ht="10.5" customHeight="1" x14ac:dyDescent="0.25">
      <c r="A61" s="154"/>
      <c r="B61" s="155"/>
      <c r="C61" s="1334" t="s">
        <v>582</v>
      </c>
      <c r="D61" s="1335" t="s">
        <v>583</v>
      </c>
      <c r="E61" s="1313"/>
      <c r="F61" s="1318">
        <v>50451.744818679683</v>
      </c>
      <c r="G61" s="1336">
        <v>5437.2086214075334</v>
      </c>
      <c r="H61" s="1336">
        <v>324.70530703363528</v>
      </c>
      <c r="I61" s="1336">
        <v>7746.215016031013</v>
      </c>
      <c r="J61" s="1336">
        <v>3023.718728333467</v>
      </c>
      <c r="K61" s="1336">
        <v>13244.121857525995</v>
      </c>
      <c r="L61" s="1336">
        <v>16027.698737618806</v>
      </c>
      <c r="M61" s="1336">
        <v>1187.3124407507391</v>
      </c>
      <c r="N61" s="1336">
        <v>271.1117006438638</v>
      </c>
      <c r="O61" s="1336">
        <v>3189.6524093340818</v>
      </c>
      <c r="P61" s="1315"/>
      <c r="Q61" s="1316"/>
      <c r="R61" s="1337"/>
      <c r="S61" s="1333"/>
      <c r="T61" s="1333"/>
      <c r="U61" s="1333"/>
      <c r="V61" s="1333"/>
      <c r="W61" s="1333"/>
      <c r="X61" s="1333"/>
      <c r="Y61" s="1333"/>
      <c r="Z61" s="1333"/>
      <c r="AA61" s="1333"/>
    </row>
    <row r="62" spans="1:28" s="156" customFormat="1" ht="10.5" customHeight="1" x14ac:dyDescent="0.25">
      <c r="A62" s="154"/>
      <c r="B62" s="155" t="s">
        <v>548</v>
      </c>
      <c r="C62" s="1334" t="s">
        <v>584</v>
      </c>
      <c r="D62" s="1335" t="s">
        <v>585</v>
      </c>
      <c r="E62" s="1313"/>
      <c r="F62" s="1318">
        <v>33921.523424856001</v>
      </c>
      <c r="G62" s="1336">
        <v>16476.345617436513</v>
      </c>
      <c r="H62" s="1336">
        <v>180.05294132205898</v>
      </c>
      <c r="I62" s="1336">
        <v>944.69674542921075</v>
      </c>
      <c r="J62" s="1336">
        <v>769.83663378821609</v>
      </c>
      <c r="K62" s="1336">
        <v>6375.0025321562916</v>
      </c>
      <c r="L62" s="1336">
        <v>6883.86905882254</v>
      </c>
      <c r="M62" s="1336">
        <v>229.42305148751956</v>
      </c>
      <c r="N62" s="1336">
        <v>91.772634976240283</v>
      </c>
      <c r="O62" s="1336">
        <v>1970.5242094361865</v>
      </c>
      <c r="P62" s="1315"/>
      <c r="Q62" s="1316"/>
      <c r="R62" s="1337"/>
      <c r="S62" s="1333"/>
      <c r="T62" s="1333"/>
      <c r="U62" s="1333"/>
      <c r="V62" s="1333"/>
      <c r="W62" s="1333"/>
      <c r="X62" s="1333"/>
      <c r="Y62" s="1333"/>
      <c r="Z62" s="1333"/>
      <c r="AA62" s="1333"/>
    </row>
    <row r="63" spans="1:28" s="156" customFormat="1" ht="10.5" customHeight="1" x14ac:dyDescent="0.25">
      <c r="A63" s="154"/>
      <c r="B63" s="155"/>
      <c r="C63" s="1334" t="s">
        <v>586</v>
      </c>
      <c r="D63" s="1335" t="s">
        <v>587</v>
      </c>
      <c r="E63" s="1313"/>
      <c r="F63" s="1318">
        <v>27342.662079316378</v>
      </c>
      <c r="G63" s="1336">
        <v>1060.9230496080734</v>
      </c>
      <c r="H63" s="1336">
        <v>19.076923076923077</v>
      </c>
      <c r="I63" s="1336">
        <v>79.63874145976726</v>
      </c>
      <c r="J63" s="1336">
        <v>89.289563337506365</v>
      </c>
      <c r="K63" s="1336">
        <v>22493.581746677872</v>
      </c>
      <c r="L63" s="1336">
        <v>2058.9528426154875</v>
      </c>
      <c r="M63" s="1336">
        <v>21.713333333333331</v>
      </c>
      <c r="N63" s="1336">
        <v>93.613234077750207</v>
      </c>
      <c r="O63" s="1336">
        <v>1425.8726451301663</v>
      </c>
      <c r="P63" s="1315"/>
      <c r="Q63" s="1316"/>
      <c r="R63" s="1337"/>
      <c r="S63" s="1333"/>
      <c r="T63" s="1333"/>
      <c r="U63" s="1333"/>
      <c r="V63" s="1333"/>
      <c r="W63" s="1333"/>
      <c r="X63" s="1333"/>
      <c r="Y63" s="1333"/>
      <c r="Z63" s="1333"/>
      <c r="AA63" s="1333"/>
    </row>
    <row r="64" spans="1:28" s="156" customFormat="1" ht="10.5" customHeight="1" x14ac:dyDescent="0.25">
      <c r="A64" s="154"/>
      <c r="B64" s="155"/>
      <c r="C64" s="1334" t="s">
        <v>588</v>
      </c>
      <c r="D64" s="1335" t="s">
        <v>589</v>
      </c>
      <c r="E64" s="1313"/>
      <c r="F64" s="1318">
        <v>11913.138771981436</v>
      </c>
      <c r="G64" s="1336">
        <v>45.581882033717932</v>
      </c>
      <c r="H64" s="1336">
        <v>16</v>
      </c>
      <c r="I64" s="1336">
        <v>94.052343938229257</v>
      </c>
      <c r="J64" s="1336">
        <v>130.57877858932483</v>
      </c>
      <c r="K64" s="1336">
        <v>9325.6029355015617</v>
      </c>
      <c r="L64" s="1336">
        <v>1666.6635702102772</v>
      </c>
      <c r="M64" s="1336">
        <v>90.640612815080914</v>
      </c>
      <c r="N64" s="1336">
        <v>15.885620915032678</v>
      </c>
      <c r="O64" s="1336">
        <v>528.13302797812378</v>
      </c>
      <c r="P64" s="1315"/>
      <c r="Q64" s="1316"/>
      <c r="R64" s="1337"/>
      <c r="S64" s="1333"/>
      <c r="T64" s="1333"/>
      <c r="U64" s="1333"/>
      <c r="V64" s="1333"/>
      <c r="W64" s="1333"/>
      <c r="X64" s="1333"/>
      <c r="Y64" s="1333"/>
      <c r="Z64" s="1333"/>
      <c r="AA64" s="1333"/>
    </row>
    <row r="65" spans="1:27" s="156" customFormat="1" ht="10.5" customHeight="1" x14ac:dyDescent="0.25">
      <c r="A65" s="154"/>
      <c r="B65" s="155"/>
      <c r="C65" s="1334" t="s">
        <v>590</v>
      </c>
      <c r="D65" s="1335" t="s">
        <v>591</v>
      </c>
      <c r="E65" s="1313"/>
      <c r="F65" s="1318">
        <v>58931.526979319526</v>
      </c>
      <c r="G65" s="1336">
        <v>1244.7259819712808</v>
      </c>
      <c r="H65" s="1336">
        <v>1175.8384035566705</v>
      </c>
      <c r="I65" s="1336">
        <v>19177.721461697725</v>
      </c>
      <c r="J65" s="1336">
        <v>1883.4441323400542</v>
      </c>
      <c r="K65" s="1336">
        <v>14084.136710750059</v>
      </c>
      <c r="L65" s="1336">
        <v>17926.868827758095</v>
      </c>
      <c r="M65" s="1336">
        <v>162.18824407271214</v>
      </c>
      <c r="N65" s="1336">
        <v>126.89393194829627</v>
      </c>
      <c r="O65" s="1336">
        <v>3149.7092852254045</v>
      </c>
      <c r="P65" s="1315"/>
      <c r="Q65" s="1316"/>
      <c r="R65" s="1337"/>
      <c r="S65" s="1333"/>
      <c r="T65" s="1333"/>
      <c r="U65" s="1333"/>
      <c r="V65" s="1333"/>
      <c r="W65" s="1333"/>
      <c r="X65" s="1333"/>
      <c r="Y65" s="1333"/>
      <c r="Z65" s="1333"/>
      <c r="AA65" s="1333"/>
    </row>
    <row r="66" spans="1:27" s="156" customFormat="1" ht="10.5" customHeight="1" x14ac:dyDescent="0.25">
      <c r="A66" s="154"/>
      <c r="B66" s="155"/>
      <c r="C66" s="1334" t="s">
        <v>592</v>
      </c>
      <c r="D66" s="1335" t="s">
        <v>593</v>
      </c>
      <c r="E66" s="1313"/>
      <c r="F66" s="1318">
        <v>2084.642596534025</v>
      </c>
      <c r="G66" s="1336">
        <v>576.99351171336832</v>
      </c>
      <c r="H66" s="1336">
        <v>38.805882352941175</v>
      </c>
      <c r="I66" s="1336">
        <v>50.5222979961245</v>
      </c>
      <c r="J66" s="1336">
        <v>142.19930628665142</v>
      </c>
      <c r="K66" s="1336">
        <v>665.61533049608124</v>
      </c>
      <c r="L66" s="1336">
        <v>282.74820337917009</v>
      </c>
      <c r="M66" s="1336">
        <v>46.855496453900706</v>
      </c>
      <c r="N66" s="1336">
        <v>26.516129032258064</v>
      </c>
      <c r="O66" s="1336">
        <v>254.38643882352824</v>
      </c>
      <c r="P66" s="1315"/>
      <c r="Q66" s="1316"/>
      <c r="R66" s="1337"/>
      <c r="S66" s="1333"/>
      <c r="T66" s="1333"/>
      <c r="U66" s="1333"/>
      <c r="V66" s="1333"/>
      <c r="W66" s="1333"/>
      <c r="X66" s="1333"/>
      <c r="Y66" s="1333"/>
      <c r="Z66" s="1333"/>
      <c r="AA66" s="1333"/>
    </row>
    <row r="67" spans="1:27" s="156" customFormat="1" ht="10.5" customHeight="1" x14ac:dyDescent="0.25">
      <c r="A67" s="154"/>
      <c r="B67" s="155"/>
      <c r="C67" s="1334" t="s">
        <v>547</v>
      </c>
      <c r="D67" s="1335" t="s">
        <v>594</v>
      </c>
      <c r="E67" s="1327"/>
      <c r="F67" s="1318">
        <v>76.706830540364678</v>
      </c>
      <c r="G67" s="1336">
        <v>0</v>
      </c>
      <c r="H67" s="1336">
        <v>0</v>
      </c>
      <c r="I67" s="1336">
        <v>24.41380428833255</v>
      </c>
      <c r="J67" s="1336">
        <v>12.470200421940927</v>
      </c>
      <c r="K67" s="1336">
        <v>5.7572254335260116</v>
      </c>
      <c r="L67" s="1336">
        <v>20.447579494578548</v>
      </c>
      <c r="M67" s="1336">
        <v>0</v>
      </c>
      <c r="N67" s="1336">
        <v>0</v>
      </c>
      <c r="O67" s="1336">
        <v>13.618020901986629</v>
      </c>
      <c r="P67" s="1315"/>
      <c r="Q67" s="1316"/>
      <c r="R67" s="1337"/>
      <c r="S67" s="1333"/>
      <c r="T67" s="1333"/>
      <c r="U67" s="1333"/>
      <c r="V67" s="1333"/>
      <c r="W67" s="1333"/>
      <c r="X67" s="1333"/>
      <c r="Y67" s="1333"/>
      <c r="Z67" s="1333"/>
      <c r="AA67" s="1333"/>
    </row>
    <row r="68" spans="1:27" s="156" customFormat="1" ht="10.5" customHeight="1" x14ac:dyDescent="0.25">
      <c r="A68" s="154"/>
      <c r="B68" s="155"/>
      <c r="C68" s="1334"/>
      <c r="D68" s="1335" t="s">
        <v>547</v>
      </c>
      <c r="E68" s="1327"/>
      <c r="F68" s="1318">
        <v>11825.471997832492</v>
      </c>
      <c r="G68" s="1336">
        <v>1112.3338183427593</v>
      </c>
      <c r="H68" s="1336">
        <v>196.27054265777178</v>
      </c>
      <c r="I68" s="1336">
        <v>1287.1455401900678</v>
      </c>
      <c r="J68" s="1336">
        <v>475.3089793545405</v>
      </c>
      <c r="K68" s="1336">
        <v>3822.2866639486851</v>
      </c>
      <c r="L68" s="1336">
        <v>2606.2543192026947</v>
      </c>
      <c r="M68" s="1336">
        <v>485.47199516795229</v>
      </c>
      <c r="N68" s="1336">
        <v>177.82370619049934</v>
      </c>
      <c r="O68" s="1336">
        <v>1662.5764327774996</v>
      </c>
      <c r="P68" s="1315"/>
      <c r="Q68" s="1316"/>
      <c r="R68" s="1337"/>
      <c r="S68" s="1333"/>
      <c r="T68" s="1333"/>
      <c r="U68" s="1333"/>
      <c r="V68" s="1333"/>
      <c r="W68" s="1333"/>
      <c r="X68" s="1333"/>
      <c r="Y68" s="1333"/>
      <c r="Z68" s="1333"/>
      <c r="AA68" s="1333"/>
    </row>
    <row r="69" spans="1:27" s="1244" customFormat="1" ht="11.25" customHeight="1" x14ac:dyDescent="0.25">
      <c r="A69" s="1243"/>
      <c r="B69" s="1253"/>
      <c r="C69" s="1254" t="s">
        <v>549</v>
      </c>
      <c r="D69" s="1639" t="s">
        <v>550</v>
      </c>
      <c r="E69" s="1639"/>
      <c r="F69" s="1639"/>
      <c r="G69" s="1639"/>
      <c r="H69" s="1254"/>
      <c r="I69" s="1254"/>
      <c r="J69" s="1254"/>
      <c r="K69" s="1254"/>
      <c r="L69" s="1254"/>
      <c r="M69" s="1255"/>
      <c r="N69" s="1255"/>
      <c r="O69" s="1255"/>
      <c r="P69" s="1338"/>
      <c r="Q69" s="1339"/>
    </row>
    <row r="70" spans="1:27" ht="12" customHeight="1" x14ac:dyDescent="0.25">
      <c r="A70" s="133"/>
      <c r="B70" s="155"/>
      <c r="C70" s="1256" t="s">
        <v>551</v>
      </c>
      <c r="D70" s="147"/>
      <c r="E70" s="147"/>
      <c r="F70" s="1340" t="s">
        <v>595</v>
      </c>
      <c r="H70" s="147"/>
      <c r="I70" s="1105" t="s">
        <v>419</v>
      </c>
      <c r="J70" s="147"/>
      <c r="K70" s="147"/>
      <c r="L70" s="147"/>
      <c r="M70" s="133"/>
      <c r="N70" s="1097"/>
      <c r="O70" s="1097"/>
      <c r="P70" s="1315"/>
      <c r="Q70" s="1316"/>
    </row>
    <row r="71" spans="1:27" ht="13.5" customHeight="1" x14ac:dyDescent="0.25">
      <c r="A71" s="131"/>
      <c r="B71" s="133"/>
      <c r="C71" s="133"/>
      <c r="D71" s="133"/>
      <c r="E71" s="133"/>
      <c r="F71" s="133"/>
      <c r="G71" s="133"/>
      <c r="H71" s="133"/>
      <c r="I71" s="133"/>
      <c r="J71" s="133"/>
      <c r="K71" s="1595">
        <v>42767</v>
      </c>
      <c r="L71" s="1595"/>
      <c r="M71" s="1595"/>
      <c r="N71" s="1595"/>
      <c r="O71" s="1595"/>
      <c r="P71" s="259">
        <v>17</v>
      </c>
      <c r="Q71" s="1341"/>
    </row>
    <row r="73" spans="1:27" ht="4.5" customHeight="1" x14ac:dyDescent="0.25">
      <c r="P73" s="1342"/>
      <c r="Q73" s="1342"/>
    </row>
  </sheetData>
  <mergeCells count="11">
    <mergeCell ref="C6:D6"/>
    <mergeCell ref="B1:D1"/>
    <mergeCell ref="B2:D2"/>
    <mergeCell ref="E2:F2"/>
    <mergeCell ref="G2:J2"/>
    <mergeCell ref="C4:O4"/>
    <mergeCell ref="C7:D7"/>
    <mergeCell ref="C55:O55"/>
    <mergeCell ref="C57:D57"/>
    <mergeCell ref="D69:G69"/>
    <mergeCell ref="K71:O71"/>
  </mergeCells>
  <conditionalFormatting sqref="S18:AA53">
    <cfRule type="top10" priority="96" rank="10"/>
  </conditionalFormatting>
  <conditionalFormatting sqref="S18:AA53">
    <cfRule type="top10" dxfId="49" priority="95" rank="2"/>
  </conditionalFormatting>
  <conditionalFormatting sqref="S18:AA18">
    <cfRule type="top10" priority="74" rank="10"/>
  </conditionalFormatting>
  <conditionalFormatting sqref="S18:AA18">
    <cfRule type="top10" dxfId="48" priority="73" rank="2"/>
  </conditionalFormatting>
  <conditionalFormatting sqref="S19:AA19">
    <cfRule type="top10" priority="72" rank="10"/>
  </conditionalFormatting>
  <conditionalFormatting sqref="S19:AA19">
    <cfRule type="top10" dxfId="47" priority="71" rank="2"/>
  </conditionalFormatting>
  <conditionalFormatting sqref="S20:AA20">
    <cfRule type="top10" priority="70" rank="10"/>
  </conditionalFormatting>
  <conditionalFormatting sqref="S20:AA20">
    <cfRule type="top10" dxfId="46" priority="69" rank="2"/>
  </conditionalFormatting>
  <conditionalFormatting sqref="S21:AA21 S35:AA35">
    <cfRule type="top10" priority="68" rank="10"/>
  </conditionalFormatting>
  <conditionalFormatting sqref="S21:AA21 S35:AA35">
    <cfRule type="top10" dxfId="45" priority="67" rank="2"/>
  </conditionalFormatting>
  <conditionalFormatting sqref="S22:AA22">
    <cfRule type="top10" priority="66" rank="10"/>
  </conditionalFormatting>
  <conditionalFormatting sqref="S22:AA22">
    <cfRule type="top10" dxfId="44" priority="65" rank="2"/>
  </conditionalFormatting>
  <conditionalFormatting sqref="S23:AA23">
    <cfRule type="top10" priority="64" rank="10"/>
  </conditionalFormatting>
  <conditionalFormatting sqref="S23:AA23">
    <cfRule type="top10" dxfId="43" priority="63" rank="2"/>
  </conditionalFormatting>
  <conditionalFormatting sqref="S24:AA24">
    <cfRule type="top10" priority="62" rank="10"/>
  </conditionalFormatting>
  <conditionalFormatting sqref="S24:AA24">
    <cfRule type="top10" dxfId="42" priority="61" rank="2"/>
  </conditionalFormatting>
  <conditionalFormatting sqref="S25:AA25">
    <cfRule type="top10" priority="60" rank="10"/>
  </conditionalFormatting>
  <conditionalFormatting sqref="S25:AA25">
    <cfRule type="top10" dxfId="41" priority="59" rank="2"/>
  </conditionalFormatting>
  <conditionalFormatting sqref="S26:AA26">
    <cfRule type="top10" priority="58" rank="10"/>
  </conditionalFormatting>
  <conditionalFormatting sqref="S26:AA26">
    <cfRule type="top10" dxfId="40" priority="57" rank="2"/>
  </conditionalFormatting>
  <conditionalFormatting sqref="S27:AA27">
    <cfRule type="top10" priority="56" rank="10"/>
  </conditionalFormatting>
  <conditionalFormatting sqref="S27:AA27">
    <cfRule type="top10" dxfId="39" priority="55" rank="2"/>
  </conditionalFormatting>
  <conditionalFormatting sqref="S28:AA28">
    <cfRule type="top10" priority="54" rank="10"/>
  </conditionalFormatting>
  <conditionalFormatting sqref="S28:AA28">
    <cfRule type="top10" dxfId="38" priority="53" rank="2"/>
  </conditionalFormatting>
  <conditionalFormatting sqref="S29:AA29">
    <cfRule type="top10" priority="52" rank="10"/>
  </conditionalFormatting>
  <conditionalFormatting sqref="S29:AA29">
    <cfRule type="top10" dxfId="37" priority="51" rank="2"/>
  </conditionalFormatting>
  <conditionalFormatting sqref="S30:AA30">
    <cfRule type="top10" priority="50" rank="10"/>
  </conditionalFormatting>
  <conditionalFormatting sqref="S30:AA30">
    <cfRule type="top10" dxfId="36" priority="49" rank="2"/>
  </conditionalFormatting>
  <conditionalFormatting sqref="S31:AA31">
    <cfRule type="top10" priority="48" rank="10"/>
  </conditionalFormatting>
  <conditionalFormatting sqref="S31:AA31">
    <cfRule type="top10" dxfId="35" priority="47" rank="2"/>
  </conditionalFormatting>
  <conditionalFormatting sqref="S32:AA32">
    <cfRule type="top10" priority="46" rank="10"/>
  </conditionalFormatting>
  <conditionalFormatting sqref="S32:AA32">
    <cfRule type="top10" dxfId="34" priority="45" rank="2"/>
  </conditionalFormatting>
  <conditionalFormatting sqref="S33:AA33">
    <cfRule type="top10" priority="44" rank="10"/>
  </conditionalFormatting>
  <conditionalFormatting sqref="S33:AA33">
    <cfRule type="top10" dxfId="33" priority="43" rank="2"/>
  </conditionalFormatting>
  <conditionalFormatting sqref="S34:AA34">
    <cfRule type="top10" priority="42" rank="10"/>
  </conditionalFormatting>
  <conditionalFormatting sqref="S34:AA34">
    <cfRule type="top10" dxfId="32" priority="41" rank="2"/>
  </conditionalFormatting>
  <conditionalFormatting sqref="S36:AA36">
    <cfRule type="top10" priority="40" rank="10"/>
  </conditionalFormatting>
  <conditionalFormatting sqref="S36:AA36">
    <cfRule type="top10" dxfId="31" priority="39" rank="2"/>
  </conditionalFormatting>
  <conditionalFormatting sqref="S37:AA37">
    <cfRule type="top10" priority="38" rank="10"/>
  </conditionalFormatting>
  <conditionalFormatting sqref="S37:AA37">
    <cfRule type="top10" dxfId="30" priority="37" rank="2"/>
  </conditionalFormatting>
  <conditionalFormatting sqref="S38:AA38">
    <cfRule type="top10" priority="36" rank="10"/>
  </conditionalFormatting>
  <conditionalFormatting sqref="S38:AA38">
    <cfRule type="top10" dxfId="29" priority="35" rank="2"/>
  </conditionalFormatting>
  <conditionalFormatting sqref="S39:AA39">
    <cfRule type="top10" priority="34" rank="10"/>
  </conditionalFormatting>
  <conditionalFormatting sqref="S39:AA39">
    <cfRule type="top10" dxfId="28" priority="33" rank="2"/>
  </conditionalFormatting>
  <conditionalFormatting sqref="S40:AA40">
    <cfRule type="top10" priority="32" rank="10"/>
  </conditionalFormatting>
  <conditionalFormatting sqref="S40:AA40">
    <cfRule type="top10" dxfId="27" priority="31" rank="2"/>
  </conditionalFormatting>
  <conditionalFormatting sqref="S41:AA41">
    <cfRule type="top10" priority="30" rank="10"/>
  </conditionalFormatting>
  <conditionalFormatting sqref="S41:AA41">
    <cfRule type="top10" dxfId="26" priority="29" rank="2"/>
  </conditionalFormatting>
  <conditionalFormatting sqref="S42:AA42">
    <cfRule type="top10" priority="28" rank="10"/>
  </conditionalFormatting>
  <conditionalFormatting sqref="S42:AA42">
    <cfRule type="top10" dxfId="25" priority="27" rank="2"/>
  </conditionalFormatting>
  <conditionalFormatting sqref="S43:AA43">
    <cfRule type="top10" priority="26" rank="10"/>
  </conditionalFormatting>
  <conditionalFormatting sqref="S43:AA43">
    <cfRule type="top10" dxfId="24" priority="25" rank="2"/>
  </conditionalFormatting>
  <conditionalFormatting sqref="S44:AA44">
    <cfRule type="top10" priority="24" rank="10"/>
  </conditionalFormatting>
  <conditionalFormatting sqref="S44:AA44">
    <cfRule type="top10" dxfId="23" priority="23" rank="2"/>
  </conditionalFormatting>
  <conditionalFormatting sqref="S45:AA45">
    <cfRule type="top10" priority="22" rank="10"/>
  </conditionalFormatting>
  <conditionalFormatting sqref="S45:AA45">
    <cfRule type="top10" dxfId="22" priority="21" rank="2"/>
  </conditionalFormatting>
  <conditionalFormatting sqref="S46:AA46">
    <cfRule type="top10" priority="20" rank="10"/>
  </conditionalFormatting>
  <conditionalFormatting sqref="S46:AA46">
    <cfRule type="top10" dxfId="21" priority="19" rank="2"/>
  </conditionalFormatting>
  <conditionalFormatting sqref="S47:AA47">
    <cfRule type="top10" priority="18" rank="10"/>
  </conditionalFormatting>
  <conditionalFormatting sqref="S47:AA47">
    <cfRule type="top10" dxfId="20" priority="17" rank="2"/>
  </conditionalFormatting>
  <conditionalFormatting sqref="S48:AA48">
    <cfRule type="top10" priority="16" rank="10"/>
  </conditionalFormatting>
  <conditionalFormatting sqref="S48:AA48">
    <cfRule type="top10" dxfId="19" priority="15" rank="2"/>
  </conditionalFormatting>
  <conditionalFormatting sqref="S49:AA49">
    <cfRule type="top10" priority="14" rank="10"/>
  </conditionalFormatting>
  <conditionalFormatting sqref="S49:AA49">
    <cfRule type="top10" dxfId="18" priority="13" rank="2"/>
  </conditionalFormatting>
  <conditionalFormatting sqref="S50:AA50">
    <cfRule type="top10" priority="12" rank="10"/>
  </conditionalFormatting>
  <conditionalFormatting sqref="S50:AA50">
    <cfRule type="top10" dxfId="17" priority="11" rank="2"/>
  </conditionalFormatting>
  <conditionalFormatting sqref="S51:AA51">
    <cfRule type="top10" priority="10" rank="10"/>
  </conditionalFormatting>
  <conditionalFormatting sqref="S51:AA51">
    <cfRule type="top10" dxfId="16" priority="9" rank="2"/>
  </conditionalFormatting>
  <conditionalFormatting sqref="S52:AA52">
    <cfRule type="top10" priority="8" rank="10"/>
  </conditionalFormatting>
  <conditionalFormatting sqref="S52:AA52">
    <cfRule type="top10" dxfId="15" priority="7" rank="2"/>
  </conditionalFormatting>
  <conditionalFormatting sqref="S53:AA53">
    <cfRule type="top10" priority="6" rank="10"/>
  </conditionalFormatting>
  <conditionalFormatting sqref="S53:AA53">
    <cfRule type="top10" dxfId="14" priority="5" rank="2"/>
  </conditionalFormatting>
  <conditionalFormatting sqref="S35:AA35">
    <cfRule type="top10" priority="4" rank="10"/>
  </conditionalFormatting>
  <conditionalFormatting sqref="S35:AA35">
    <cfRule type="top10" dxfId="13" priority="3" rank="2"/>
  </conditionalFormatting>
  <conditionalFormatting sqref="S25:AA26">
    <cfRule type="top10" priority="2" rank="10"/>
  </conditionalFormatting>
  <conditionalFormatting sqref="S25:AA26">
    <cfRule type="top10" dxfId="12" priority="1" rank="2"/>
  </conditionalFormatting>
  <hyperlinks>
    <hyperlink ref="I70" r:id="rId1"/>
  </hyperlinks>
  <printOptions horizontalCentered="1"/>
  <pageMargins left="0" right="0"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ColWidth="9.109375" defaultRowHeight="13.2" x14ac:dyDescent="0.25"/>
  <cols>
    <col min="1" max="1" width="1" style="412" customWidth="1"/>
    <col min="2" max="2" width="2.5546875" style="412" customWidth="1"/>
    <col min="3" max="3" width="2" style="412" customWidth="1"/>
    <col min="4" max="4" width="13.33203125" style="412" customWidth="1"/>
    <col min="5" max="5" width="6.33203125" style="412" customWidth="1"/>
    <col min="6" max="8" width="7.109375" style="412" customWidth="1"/>
    <col min="9" max="9" width="6.44140625" style="412" customWidth="1"/>
    <col min="10" max="10" width="6.5546875" style="412" customWidth="1"/>
    <col min="11" max="11" width="7.33203125" style="412" customWidth="1"/>
    <col min="12" max="12" width="28.44140625" style="412" customWidth="1"/>
    <col min="13" max="13" width="2.5546875" style="412" customWidth="1"/>
    <col min="14" max="14" width="1" style="412" customWidth="1"/>
    <col min="15" max="29" width="9.109375" style="412"/>
    <col min="30" max="30" width="15.109375" style="412" customWidth="1"/>
    <col min="31" max="34" width="6.44140625" style="412" customWidth="1"/>
    <col min="35" max="36" width="2.109375" style="412" customWidth="1"/>
    <col min="37" max="38" width="6.44140625" style="412" customWidth="1"/>
    <col min="39" max="39" width="15.109375" style="412" customWidth="1"/>
    <col min="40" max="41" width="6.44140625" style="412" customWidth="1"/>
    <col min="42" max="16384" width="9.109375" style="412"/>
  </cols>
  <sheetData>
    <row r="1" spans="1:41" ht="13.5" customHeight="1" x14ac:dyDescent="0.25">
      <c r="A1" s="407"/>
      <c r="B1" s="411"/>
      <c r="C1" s="411"/>
      <c r="D1" s="411"/>
      <c r="E1" s="411"/>
      <c r="F1" s="408"/>
      <c r="G1" s="408"/>
      <c r="H1" s="408"/>
      <c r="I1" s="408"/>
      <c r="J1" s="408"/>
      <c r="K1" s="408"/>
      <c r="L1" s="1553" t="s">
        <v>334</v>
      </c>
      <c r="M1" s="1553"/>
      <c r="N1" s="407"/>
    </row>
    <row r="2" spans="1:41" ht="6" customHeight="1" x14ac:dyDescent="0.25">
      <c r="A2" s="407"/>
      <c r="B2" s="1653"/>
      <c r="C2" s="1654"/>
      <c r="D2" s="1654"/>
      <c r="E2" s="525"/>
      <c r="F2" s="525"/>
      <c r="G2" s="525"/>
      <c r="H2" s="525"/>
      <c r="I2" s="525"/>
      <c r="J2" s="525"/>
      <c r="K2" s="525"/>
      <c r="L2" s="458"/>
      <c r="M2" s="417"/>
      <c r="N2" s="407"/>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x14ac:dyDescent="0.3">
      <c r="A3" s="407"/>
      <c r="B3" s="469"/>
      <c r="C3" s="417"/>
      <c r="D3" s="417"/>
      <c r="E3" s="417"/>
      <c r="F3" s="417"/>
      <c r="G3" s="417"/>
      <c r="H3" s="417"/>
      <c r="I3" s="417"/>
      <c r="J3" s="417"/>
      <c r="K3" s="417"/>
      <c r="L3" s="579" t="s">
        <v>73</v>
      </c>
      <c r="M3" s="417"/>
      <c r="N3" s="407"/>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21" customFormat="1" ht="13.5" customHeight="1" thickBot="1" x14ac:dyDescent="0.3">
      <c r="A4" s="419"/>
      <c r="B4" s="573"/>
      <c r="C4" s="1645" t="s">
        <v>132</v>
      </c>
      <c r="D4" s="1646"/>
      <c r="E4" s="1646"/>
      <c r="F4" s="1646"/>
      <c r="G4" s="1646"/>
      <c r="H4" s="1646"/>
      <c r="I4" s="1646"/>
      <c r="J4" s="1646"/>
      <c r="K4" s="1646"/>
      <c r="L4" s="1647"/>
      <c r="M4" s="417"/>
      <c r="N4" s="419"/>
      <c r="O4" s="637"/>
      <c r="P4" s="637"/>
      <c r="Q4" s="637"/>
      <c r="R4" s="637"/>
      <c r="S4" s="637"/>
      <c r="T4" s="637"/>
      <c r="U4" s="637"/>
      <c r="V4" s="637"/>
      <c r="W4" s="637"/>
      <c r="X4" s="637"/>
      <c r="Y4" s="637"/>
      <c r="Z4" s="637"/>
      <c r="AA4" s="637"/>
      <c r="AB4" s="637"/>
      <c r="AC4" s="637"/>
      <c r="AD4" s="745"/>
      <c r="AE4" s="745"/>
      <c r="AF4" s="745"/>
      <c r="AG4" s="745"/>
      <c r="AH4" s="745"/>
      <c r="AI4" s="745"/>
      <c r="AJ4" s="745"/>
      <c r="AK4" s="745"/>
      <c r="AL4" s="745"/>
      <c r="AM4" s="745"/>
      <c r="AN4" s="745"/>
      <c r="AO4" s="745"/>
    </row>
    <row r="5" spans="1:41" s="751" customFormat="1" x14ac:dyDescent="0.25">
      <c r="B5" s="752"/>
      <c r="C5" s="1655" t="s">
        <v>133</v>
      </c>
      <c r="D5" s="1655"/>
      <c r="E5" s="583"/>
      <c r="F5" s="508"/>
      <c r="G5" s="508"/>
      <c r="H5" s="508"/>
      <c r="I5" s="508"/>
      <c r="J5" s="508"/>
      <c r="K5" s="508"/>
      <c r="L5" s="459"/>
      <c r="M5" s="459"/>
      <c r="N5" s="755"/>
      <c r="O5" s="753"/>
      <c r="P5" s="753"/>
      <c r="Q5" s="753"/>
      <c r="R5" s="753"/>
      <c r="S5" s="753"/>
      <c r="T5" s="753"/>
      <c r="U5" s="753"/>
      <c r="V5" s="753"/>
      <c r="W5" s="753"/>
      <c r="X5" s="753"/>
      <c r="Y5" s="753"/>
      <c r="Z5" s="753"/>
      <c r="AA5" s="753"/>
      <c r="AB5" s="753"/>
      <c r="AC5" s="753"/>
      <c r="AD5" s="754"/>
      <c r="AE5" s="754"/>
      <c r="AF5" s="754"/>
      <c r="AG5" s="754"/>
      <c r="AH5" s="754"/>
      <c r="AI5" s="754"/>
      <c r="AJ5" s="754"/>
      <c r="AK5" s="754"/>
      <c r="AL5" s="754"/>
      <c r="AM5" s="754"/>
      <c r="AO5" s="754"/>
    </row>
    <row r="6" spans="1:41" ht="13.5" customHeight="1" x14ac:dyDescent="0.25">
      <c r="A6" s="407"/>
      <c r="B6" s="469"/>
      <c r="C6" s="1655"/>
      <c r="D6" s="1655"/>
      <c r="E6" s="1652">
        <v>2016</v>
      </c>
      <c r="F6" s="1652"/>
      <c r="G6" s="1652"/>
      <c r="H6" s="1652"/>
      <c r="I6" s="1652"/>
      <c r="J6" s="1262">
        <v>2017</v>
      </c>
      <c r="K6" s="1656" t="str">
        <f xml:space="preserve"> CONCATENATE("valor médio de ",J7,J6)</f>
        <v>valor médio de jan.2017</v>
      </c>
      <c r="L6" s="508"/>
      <c r="M6" s="459"/>
      <c r="N6" s="578"/>
      <c r="O6" s="468"/>
      <c r="P6" s="468"/>
      <c r="Q6" s="468"/>
      <c r="R6" s="468"/>
      <c r="S6" s="468"/>
      <c r="T6" s="468"/>
      <c r="U6" s="468"/>
      <c r="V6" s="468"/>
      <c r="W6" s="468"/>
      <c r="X6" s="468"/>
      <c r="Y6" s="468"/>
      <c r="Z6" s="468"/>
      <c r="AA6" s="468"/>
      <c r="AB6" s="468"/>
      <c r="AC6" s="468"/>
      <c r="AD6" s="746"/>
      <c r="AE6" s="758" t="s">
        <v>347</v>
      </c>
      <c r="AF6" s="758"/>
      <c r="AG6" s="758" t="s">
        <v>348</v>
      </c>
      <c r="AH6" s="758"/>
      <c r="AI6" s="746"/>
      <c r="AJ6" s="746"/>
      <c r="AK6" s="746"/>
      <c r="AL6" s="746"/>
      <c r="AM6" s="746"/>
      <c r="AN6" s="759" t="str">
        <f>VLOOKUP(AI8,AJ8:AK9,2,FALSE)</f>
        <v>beneficiário</v>
      </c>
      <c r="AO6" s="758"/>
    </row>
    <row r="7" spans="1:41" ht="14.25" customHeight="1" x14ac:dyDescent="0.25">
      <c r="A7" s="407"/>
      <c r="B7" s="469"/>
      <c r="C7" s="447"/>
      <c r="D7" s="447"/>
      <c r="E7" s="1094" t="s">
        <v>98</v>
      </c>
      <c r="F7" s="1094" t="s">
        <v>97</v>
      </c>
      <c r="G7" s="1094" t="s">
        <v>96</v>
      </c>
      <c r="H7" s="1094" t="s">
        <v>95</v>
      </c>
      <c r="I7" s="1094" t="s">
        <v>94</v>
      </c>
      <c r="J7" s="1094" t="s">
        <v>93</v>
      </c>
      <c r="K7" s="1657" t="e">
        <f xml:space="preserve"> CONCATENATE("valor médio de ",#REF!,#REF!)</f>
        <v>#REF!</v>
      </c>
      <c r="L7" s="459"/>
      <c r="M7" s="506"/>
      <c r="N7" s="578"/>
      <c r="O7" s="468"/>
      <c r="P7" s="468"/>
      <c r="Q7" s="468"/>
      <c r="R7" s="468"/>
      <c r="S7" s="468"/>
      <c r="T7" s="468"/>
      <c r="U7" s="468"/>
      <c r="V7" s="468"/>
      <c r="W7" s="468"/>
      <c r="X7" s="468"/>
      <c r="Y7" s="468"/>
      <c r="Z7" s="468"/>
      <c r="AA7" s="468"/>
      <c r="AB7" s="468"/>
      <c r="AC7" s="468"/>
      <c r="AD7" s="746"/>
      <c r="AE7" s="747" t="s">
        <v>349</v>
      </c>
      <c r="AF7" s="746" t="s">
        <v>68</v>
      </c>
      <c r="AG7" s="747" t="s">
        <v>349</v>
      </c>
      <c r="AH7" s="746" t="s">
        <v>68</v>
      </c>
      <c r="AI7" s="748"/>
      <c r="AJ7" s="746"/>
      <c r="AK7" s="746"/>
      <c r="AL7" s="746"/>
      <c r="AM7" s="746"/>
      <c r="AN7" s="747" t="s">
        <v>349</v>
      </c>
      <c r="AO7" s="746" t="s">
        <v>68</v>
      </c>
    </row>
    <row r="8" spans="1:41" s="686" customFormat="1" x14ac:dyDescent="0.2">
      <c r="A8" s="682"/>
      <c r="B8" s="683"/>
      <c r="C8" s="684" t="s">
        <v>68</v>
      </c>
      <c r="D8" s="685"/>
      <c r="E8" s="383">
        <v>98043</v>
      </c>
      <c r="F8" s="383">
        <v>97246</v>
      </c>
      <c r="G8" s="383">
        <v>96140</v>
      </c>
      <c r="H8" s="383">
        <v>96225</v>
      </c>
      <c r="I8" s="383">
        <v>96906</v>
      </c>
      <c r="J8" s="383">
        <v>95935</v>
      </c>
      <c r="K8" s="760">
        <v>257.56</v>
      </c>
      <c r="L8" s="687"/>
      <c r="M8" s="688"/>
      <c r="N8" s="682"/>
      <c r="O8" s="794"/>
      <c r="P8" s="793"/>
      <c r="Q8" s="794"/>
      <c r="R8" s="794"/>
      <c r="S8" s="689"/>
      <c r="T8" s="689"/>
      <c r="U8" s="689"/>
      <c r="V8" s="689"/>
      <c r="W8" s="689"/>
      <c r="X8" s="689"/>
      <c r="Y8" s="689"/>
      <c r="Z8" s="689"/>
      <c r="AA8" s="689"/>
      <c r="AB8" s="689"/>
      <c r="AC8" s="689"/>
      <c r="AD8" s="745" t="str">
        <f>+C9</f>
        <v>Aveiro</v>
      </c>
      <c r="AE8" s="749">
        <f>+K9</f>
        <v>255.81853354442899</v>
      </c>
      <c r="AF8" s="749">
        <f>+$K$8</f>
        <v>257.56</v>
      </c>
      <c r="AG8" s="749">
        <f>+K46</f>
        <v>120.35857076350101</v>
      </c>
      <c r="AH8" s="749">
        <f t="shared" ref="AH8:AH27" si="0">+$K$45</f>
        <v>113.204670629592</v>
      </c>
      <c r="AI8" s="745">
        <v>2</v>
      </c>
      <c r="AJ8" s="745">
        <v>1</v>
      </c>
      <c r="AK8" s="745" t="s">
        <v>347</v>
      </c>
      <c r="AL8" s="745"/>
      <c r="AM8" s="745" t="str">
        <f>+AD8</f>
        <v>Aveiro</v>
      </c>
      <c r="AN8" s="750">
        <f>INDEX($AD$7:$AH$27,MATCH($AM8,$AD$7:$AD$27,0),MATCH(AN$7,$AD$7:$AH$7,0)+2*($AI$8-1))</f>
        <v>120.35857076350101</v>
      </c>
      <c r="AO8" s="750">
        <f>INDEX($AD$7:$AH$27,MATCH($AM8,$AD$7:$AD$27,0),MATCH(AO$7,$AD$7:$AH$7,0)+2*($AI$8-1))</f>
        <v>113.204670629592</v>
      </c>
    </row>
    <row r="9" spans="1:41" x14ac:dyDescent="0.25">
      <c r="A9" s="407"/>
      <c r="B9" s="469"/>
      <c r="C9" s="95" t="s">
        <v>62</v>
      </c>
      <c r="D9" s="415"/>
      <c r="E9" s="335">
        <v>5186</v>
      </c>
      <c r="F9" s="335">
        <v>5208</v>
      </c>
      <c r="G9" s="335">
        <v>5185</v>
      </c>
      <c r="H9" s="335">
        <v>5132</v>
      </c>
      <c r="I9" s="335">
        <v>5122</v>
      </c>
      <c r="J9" s="335">
        <v>5054</v>
      </c>
      <c r="K9" s="761">
        <v>255.81853354442899</v>
      </c>
      <c r="L9" s="459"/>
      <c r="M9" s="506"/>
      <c r="N9" s="407"/>
      <c r="O9" s="468"/>
      <c r="P9" s="468"/>
      <c r="Q9" s="468"/>
      <c r="R9" s="468"/>
      <c r="S9" s="468"/>
      <c r="T9" s="468"/>
      <c r="U9" s="468"/>
      <c r="V9" s="468"/>
      <c r="W9" s="468"/>
      <c r="X9" s="468"/>
      <c r="Y9" s="468"/>
      <c r="Z9" s="468"/>
      <c r="AA9" s="468"/>
      <c r="AB9" s="468"/>
      <c r="AC9" s="468"/>
      <c r="AD9" s="745" t="str">
        <f t="shared" ref="AD9:AD26" si="1">+C10</f>
        <v>Beja</v>
      </c>
      <c r="AE9" s="749">
        <f t="shared" ref="AE9:AE26" si="2">+K10</f>
        <v>317.09393939393902</v>
      </c>
      <c r="AF9" s="749">
        <f t="shared" ref="AF9:AF27" si="3">+$K$8</f>
        <v>257.56</v>
      </c>
      <c r="AG9" s="749">
        <f t="shared" ref="AG9:AG26" si="4">+K47</f>
        <v>112.723028455285</v>
      </c>
      <c r="AH9" s="749">
        <f t="shared" si="0"/>
        <v>113.204670629592</v>
      </c>
      <c r="AI9" s="746"/>
      <c r="AJ9" s="746">
        <v>2</v>
      </c>
      <c r="AK9" s="746" t="s">
        <v>348</v>
      </c>
      <c r="AL9" s="746"/>
      <c r="AM9" s="745" t="str">
        <f t="shared" ref="AM9:AM27" si="5">+AD9</f>
        <v>Beja</v>
      </c>
      <c r="AN9" s="750">
        <f t="shared" ref="AN9:AO27" si="6">INDEX($AD$7:$AH$27,MATCH($AM9,$AD$7:$AD$27,0),MATCH(AN$7,$AD$7:$AH$7,0)+2*($AI$8-1))</f>
        <v>112.723028455285</v>
      </c>
      <c r="AO9" s="750">
        <f t="shared" si="6"/>
        <v>113.204670629592</v>
      </c>
    </row>
    <row r="10" spans="1:41" x14ac:dyDescent="0.25">
      <c r="A10" s="407"/>
      <c r="B10" s="469"/>
      <c r="C10" s="95" t="s">
        <v>55</v>
      </c>
      <c r="D10" s="415"/>
      <c r="E10" s="335">
        <v>1779</v>
      </c>
      <c r="F10" s="335">
        <v>1755</v>
      </c>
      <c r="G10" s="335">
        <v>1717</v>
      </c>
      <c r="H10" s="335">
        <v>1715</v>
      </c>
      <c r="I10" s="335">
        <v>1745</v>
      </c>
      <c r="J10" s="335">
        <v>1750</v>
      </c>
      <c r="K10" s="761">
        <v>317.09393939393902</v>
      </c>
      <c r="L10" s="459"/>
      <c r="M10" s="506"/>
      <c r="N10" s="407"/>
      <c r="O10" s="468"/>
      <c r="P10" s="468"/>
      <c r="Q10" s="468"/>
      <c r="R10" s="468"/>
      <c r="S10" s="468"/>
      <c r="T10" s="468"/>
      <c r="U10" s="468"/>
      <c r="V10" s="468"/>
      <c r="W10" s="468"/>
      <c r="X10" s="468"/>
      <c r="Y10" s="468"/>
      <c r="Z10" s="468"/>
      <c r="AA10" s="468"/>
      <c r="AB10" s="468"/>
      <c r="AC10" s="468"/>
      <c r="AD10" s="745" t="str">
        <f t="shared" si="1"/>
        <v>Braga</v>
      </c>
      <c r="AE10" s="749">
        <f t="shared" si="2"/>
        <v>247.462339558574</v>
      </c>
      <c r="AF10" s="749">
        <f t="shared" si="3"/>
        <v>257.56</v>
      </c>
      <c r="AG10" s="749">
        <f t="shared" si="4"/>
        <v>118.26948880233699</v>
      </c>
      <c r="AH10" s="749">
        <f t="shared" si="0"/>
        <v>113.204670629592</v>
      </c>
      <c r="AI10" s="746"/>
      <c r="AJ10" s="746"/>
      <c r="AK10" s="746"/>
      <c r="AL10" s="746"/>
      <c r="AM10" s="745" t="str">
        <f t="shared" si="5"/>
        <v>Braga</v>
      </c>
      <c r="AN10" s="750">
        <f t="shared" si="6"/>
        <v>118.26948880233699</v>
      </c>
      <c r="AO10" s="750">
        <f t="shared" si="6"/>
        <v>113.204670629592</v>
      </c>
    </row>
    <row r="11" spans="1:41" x14ac:dyDescent="0.25">
      <c r="A11" s="407"/>
      <c r="B11" s="469"/>
      <c r="C11" s="95" t="s">
        <v>64</v>
      </c>
      <c r="D11" s="415"/>
      <c r="E11" s="335">
        <v>3218</v>
      </c>
      <c r="F11" s="335">
        <v>3132</v>
      </c>
      <c r="G11" s="335">
        <v>3044</v>
      </c>
      <c r="H11" s="335">
        <v>3060</v>
      </c>
      <c r="I11" s="335">
        <v>3059</v>
      </c>
      <c r="J11" s="335">
        <v>2946</v>
      </c>
      <c r="K11" s="761">
        <v>247.462339558574</v>
      </c>
      <c r="L11" s="459"/>
      <c r="M11" s="506"/>
      <c r="N11" s="407"/>
      <c r="O11" s="468"/>
      <c r="P11" s="468"/>
      <c r="Q11" s="468"/>
      <c r="R11" s="468"/>
      <c r="S11" s="468"/>
      <c r="T11" s="468"/>
      <c r="U11" s="468"/>
      <c r="V11" s="468"/>
      <c r="W11" s="468"/>
      <c r="X11" s="468"/>
      <c r="Y11" s="468"/>
      <c r="Z11" s="468"/>
      <c r="AA11" s="468"/>
      <c r="AB11" s="468"/>
      <c r="AC11" s="468"/>
      <c r="AD11" s="745" t="str">
        <f t="shared" si="1"/>
        <v>Bragança</v>
      </c>
      <c r="AE11" s="749">
        <f t="shared" si="2"/>
        <v>266.88238095238103</v>
      </c>
      <c r="AF11" s="749">
        <f t="shared" si="3"/>
        <v>257.56</v>
      </c>
      <c r="AG11" s="749">
        <f t="shared" si="4"/>
        <v>118.273055155875</v>
      </c>
      <c r="AH11" s="749">
        <f t="shared" si="0"/>
        <v>113.204670629592</v>
      </c>
      <c r="AI11" s="746"/>
      <c r="AJ11" s="746"/>
      <c r="AK11" s="746"/>
      <c r="AL11" s="746"/>
      <c r="AM11" s="745" t="str">
        <f t="shared" si="5"/>
        <v>Bragança</v>
      </c>
      <c r="AN11" s="750">
        <f t="shared" si="6"/>
        <v>118.273055155875</v>
      </c>
      <c r="AO11" s="750">
        <f t="shared" si="6"/>
        <v>113.204670629592</v>
      </c>
    </row>
    <row r="12" spans="1:41" x14ac:dyDescent="0.25">
      <c r="A12" s="407"/>
      <c r="B12" s="469"/>
      <c r="C12" s="95" t="s">
        <v>66</v>
      </c>
      <c r="D12" s="415"/>
      <c r="E12" s="335">
        <v>897</v>
      </c>
      <c r="F12" s="335">
        <v>888</v>
      </c>
      <c r="G12" s="335">
        <v>890</v>
      </c>
      <c r="H12" s="335">
        <v>892</v>
      </c>
      <c r="I12" s="335">
        <v>909</v>
      </c>
      <c r="J12" s="335">
        <v>924</v>
      </c>
      <c r="K12" s="761">
        <v>266.88238095238103</v>
      </c>
      <c r="L12" s="459"/>
      <c r="M12" s="506"/>
      <c r="N12" s="407"/>
      <c r="AD12" s="745" t="str">
        <f t="shared" si="1"/>
        <v>Castelo Branco</v>
      </c>
      <c r="AE12" s="749">
        <f t="shared" si="2"/>
        <v>250.87847564832401</v>
      </c>
      <c r="AF12" s="749">
        <f t="shared" si="3"/>
        <v>257.56</v>
      </c>
      <c r="AG12" s="749">
        <f t="shared" si="4"/>
        <v>114.503137990762</v>
      </c>
      <c r="AH12" s="749">
        <f t="shared" si="0"/>
        <v>113.204670629592</v>
      </c>
      <c r="AI12" s="748"/>
      <c r="AJ12" s="748"/>
      <c r="AK12" s="748"/>
      <c r="AL12" s="748"/>
      <c r="AM12" s="745" t="str">
        <f t="shared" si="5"/>
        <v>Castelo Branco</v>
      </c>
      <c r="AN12" s="750">
        <f t="shared" si="6"/>
        <v>114.503137990762</v>
      </c>
      <c r="AO12" s="750">
        <f t="shared" si="6"/>
        <v>113.204670629592</v>
      </c>
    </row>
    <row r="13" spans="1:41" x14ac:dyDescent="0.25">
      <c r="A13" s="407"/>
      <c r="B13" s="469"/>
      <c r="C13" s="95" t="s">
        <v>75</v>
      </c>
      <c r="D13" s="415"/>
      <c r="E13" s="335">
        <v>1627</v>
      </c>
      <c r="F13" s="335">
        <v>1622</v>
      </c>
      <c r="G13" s="335">
        <v>1568</v>
      </c>
      <c r="H13" s="335">
        <v>1590</v>
      </c>
      <c r="I13" s="335">
        <v>1607</v>
      </c>
      <c r="J13" s="335">
        <v>1583</v>
      </c>
      <c r="K13" s="761">
        <v>250.87847564832401</v>
      </c>
      <c r="L13" s="459"/>
      <c r="M13" s="506"/>
      <c r="N13" s="407"/>
      <c r="AD13" s="745" t="str">
        <f t="shared" si="1"/>
        <v>Coimbra</v>
      </c>
      <c r="AE13" s="749">
        <f t="shared" si="2"/>
        <v>226.89493057523401</v>
      </c>
      <c r="AF13" s="749">
        <f t="shared" si="3"/>
        <v>257.56</v>
      </c>
      <c r="AG13" s="749">
        <f t="shared" si="4"/>
        <v>122.978376593457</v>
      </c>
      <c r="AH13" s="749">
        <f t="shared" si="0"/>
        <v>113.204670629592</v>
      </c>
      <c r="AI13" s="748"/>
      <c r="AJ13" s="748"/>
      <c r="AK13" s="748"/>
      <c r="AL13" s="748"/>
      <c r="AM13" s="745" t="str">
        <f t="shared" si="5"/>
        <v>Coimbra</v>
      </c>
      <c r="AN13" s="750">
        <f t="shared" si="6"/>
        <v>122.978376593457</v>
      </c>
      <c r="AO13" s="750">
        <f t="shared" si="6"/>
        <v>113.204670629592</v>
      </c>
    </row>
    <row r="14" spans="1:41" x14ac:dyDescent="0.25">
      <c r="A14" s="407"/>
      <c r="B14" s="469"/>
      <c r="C14" s="95" t="s">
        <v>61</v>
      </c>
      <c r="D14" s="415"/>
      <c r="E14" s="335">
        <v>3535</v>
      </c>
      <c r="F14" s="335">
        <v>3551</v>
      </c>
      <c r="G14" s="335">
        <v>3586</v>
      </c>
      <c r="H14" s="335">
        <v>3538</v>
      </c>
      <c r="I14" s="335">
        <v>3572</v>
      </c>
      <c r="J14" s="335">
        <v>3530</v>
      </c>
      <c r="K14" s="761">
        <v>226.89493057523401</v>
      </c>
      <c r="L14" s="459"/>
      <c r="M14" s="506"/>
      <c r="N14" s="407"/>
      <c r="AD14" s="745" t="str">
        <f t="shared" si="1"/>
        <v>Évora</v>
      </c>
      <c r="AE14" s="749">
        <f t="shared" si="2"/>
        <v>278.80410842586502</v>
      </c>
      <c r="AF14" s="749">
        <f t="shared" si="3"/>
        <v>257.56</v>
      </c>
      <c r="AG14" s="749">
        <f t="shared" si="4"/>
        <v>109.673455806783</v>
      </c>
      <c r="AH14" s="749">
        <f t="shared" si="0"/>
        <v>113.204670629592</v>
      </c>
      <c r="AI14" s="748"/>
      <c r="AJ14" s="748"/>
      <c r="AK14" s="748"/>
      <c r="AL14" s="748"/>
      <c r="AM14" s="745" t="str">
        <f t="shared" si="5"/>
        <v>Évora</v>
      </c>
      <c r="AN14" s="750">
        <f t="shared" si="6"/>
        <v>109.673455806783</v>
      </c>
      <c r="AO14" s="750">
        <f t="shared" si="6"/>
        <v>113.204670629592</v>
      </c>
    </row>
    <row r="15" spans="1:41" x14ac:dyDescent="0.25">
      <c r="A15" s="407"/>
      <c r="B15" s="469"/>
      <c r="C15" s="95" t="s">
        <v>56</v>
      </c>
      <c r="D15" s="415"/>
      <c r="E15" s="335">
        <v>1525</v>
      </c>
      <c r="F15" s="335">
        <v>1499</v>
      </c>
      <c r="G15" s="335">
        <v>1500</v>
      </c>
      <c r="H15" s="335">
        <v>1500</v>
      </c>
      <c r="I15" s="335">
        <v>1540</v>
      </c>
      <c r="J15" s="335">
        <v>1532</v>
      </c>
      <c r="K15" s="761">
        <v>278.80410842586502</v>
      </c>
      <c r="L15" s="459"/>
      <c r="M15" s="506"/>
      <c r="N15" s="407"/>
      <c r="AD15" s="745" t="str">
        <f t="shared" si="1"/>
        <v>Faro</v>
      </c>
      <c r="AE15" s="749">
        <f t="shared" si="2"/>
        <v>254.102836879433</v>
      </c>
      <c r="AF15" s="749">
        <f t="shared" si="3"/>
        <v>257.56</v>
      </c>
      <c r="AG15" s="749">
        <f t="shared" si="4"/>
        <v>118.519682434668</v>
      </c>
      <c r="AH15" s="749">
        <f t="shared" si="0"/>
        <v>113.204670629592</v>
      </c>
      <c r="AI15" s="748"/>
      <c r="AJ15" s="748"/>
      <c r="AK15" s="748"/>
      <c r="AL15" s="748"/>
      <c r="AM15" s="745" t="str">
        <f t="shared" si="5"/>
        <v>Faro</v>
      </c>
      <c r="AN15" s="750">
        <f t="shared" si="6"/>
        <v>118.519682434668</v>
      </c>
      <c r="AO15" s="750">
        <f t="shared" si="6"/>
        <v>113.204670629592</v>
      </c>
    </row>
    <row r="16" spans="1:41" x14ac:dyDescent="0.25">
      <c r="A16" s="407"/>
      <c r="B16" s="469"/>
      <c r="C16" s="95" t="s">
        <v>74</v>
      </c>
      <c r="D16" s="415"/>
      <c r="E16" s="335">
        <v>2934</v>
      </c>
      <c r="F16" s="335">
        <v>2871</v>
      </c>
      <c r="G16" s="335">
        <v>2832</v>
      </c>
      <c r="H16" s="335">
        <v>2861</v>
      </c>
      <c r="I16" s="335">
        <v>2816</v>
      </c>
      <c r="J16" s="335">
        <v>2820</v>
      </c>
      <c r="K16" s="761">
        <v>254.102836879433</v>
      </c>
      <c r="L16" s="459"/>
      <c r="M16" s="506"/>
      <c r="N16" s="407"/>
      <c r="AD16" s="745" t="str">
        <f t="shared" si="1"/>
        <v>Guarda</v>
      </c>
      <c r="AE16" s="749">
        <f t="shared" si="2"/>
        <v>256.28748159057398</v>
      </c>
      <c r="AF16" s="749">
        <f t="shared" si="3"/>
        <v>257.56</v>
      </c>
      <c r="AG16" s="749">
        <f t="shared" si="4"/>
        <v>109.205647944776</v>
      </c>
      <c r="AH16" s="749">
        <f t="shared" si="0"/>
        <v>113.204670629592</v>
      </c>
      <c r="AI16" s="748"/>
      <c r="AJ16" s="748"/>
      <c r="AK16" s="748"/>
      <c r="AL16" s="748"/>
      <c r="AM16" s="745" t="str">
        <f t="shared" si="5"/>
        <v>Guarda</v>
      </c>
      <c r="AN16" s="750">
        <f t="shared" si="6"/>
        <v>109.205647944776</v>
      </c>
      <c r="AO16" s="750">
        <f t="shared" si="6"/>
        <v>113.204670629592</v>
      </c>
    </row>
    <row r="17" spans="1:41" x14ac:dyDescent="0.25">
      <c r="A17" s="407"/>
      <c r="B17" s="469"/>
      <c r="C17" s="95" t="s">
        <v>76</v>
      </c>
      <c r="D17" s="415"/>
      <c r="E17" s="335">
        <v>1335</v>
      </c>
      <c r="F17" s="335">
        <v>1367</v>
      </c>
      <c r="G17" s="335">
        <v>1348</v>
      </c>
      <c r="H17" s="335">
        <v>1354</v>
      </c>
      <c r="I17" s="335">
        <v>1373</v>
      </c>
      <c r="J17" s="335">
        <v>1358</v>
      </c>
      <c r="K17" s="761">
        <v>256.28748159057398</v>
      </c>
      <c r="L17" s="459"/>
      <c r="M17" s="506"/>
      <c r="N17" s="407"/>
      <c r="AD17" s="745" t="str">
        <f t="shared" si="1"/>
        <v>Leiria</v>
      </c>
      <c r="AE17" s="749">
        <f t="shared" si="2"/>
        <v>242.33966995073899</v>
      </c>
      <c r="AF17" s="749">
        <f t="shared" si="3"/>
        <v>257.56</v>
      </c>
      <c r="AG17" s="749">
        <f t="shared" si="4"/>
        <v>117.973508393285</v>
      </c>
      <c r="AH17" s="749">
        <f t="shared" si="0"/>
        <v>113.204670629592</v>
      </c>
      <c r="AI17" s="748"/>
      <c r="AJ17" s="748"/>
      <c r="AK17" s="748"/>
      <c r="AL17" s="748"/>
      <c r="AM17" s="745" t="str">
        <f t="shared" si="5"/>
        <v>Leiria</v>
      </c>
      <c r="AN17" s="750">
        <f t="shared" si="6"/>
        <v>117.973508393285</v>
      </c>
      <c r="AO17" s="750">
        <f t="shared" si="6"/>
        <v>113.204670629592</v>
      </c>
    </row>
    <row r="18" spans="1:41" x14ac:dyDescent="0.25">
      <c r="A18" s="407"/>
      <c r="B18" s="469"/>
      <c r="C18" s="95" t="s">
        <v>60</v>
      </c>
      <c r="D18" s="415"/>
      <c r="E18" s="335">
        <v>2058</v>
      </c>
      <c r="F18" s="335">
        <v>2032</v>
      </c>
      <c r="G18" s="335">
        <v>2005</v>
      </c>
      <c r="H18" s="335">
        <v>1989</v>
      </c>
      <c r="I18" s="335">
        <v>2013</v>
      </c>
      <c r="J18" s="335">
        <v>2030</v>
      </c>
      <c r="K18" s="761">
        <v>242.33966995073899</v>
      </c>
      <c r="L18" s="459"/>
      <c r="M18" s="506"/>
      <c r="N18" s="407"/>
      <c r="AD18" s="745" t="str">
        <f t="shared" si="1"/>
        <v>Lisboa</v>
      </c>
      <c r="AE18" s="749">
        <f t="shared" si="2"/>
        <v>262.43601617052599</v>
      </c>
      <c r="AF18" s="749">
        <f t="shared" si="3"/>
        <v>257.56</v>
      </c>
      <c r="AG18" s="749">
        <f t="shared" si="4"/>
        <v>116.929490748322</v>
      </c>
      <c r="AH18" s="749">
        <f t="shared" si="0"/>
        <v>113.204670629592</v>
      </c>
      <c r="AI18" s="748"/>
      <c r="AJ18" s="748"/>
      <c r="AK18" s="748"/>
      <c r="AL18" s="748"/>
      <c r="AM18" s="745" t="str">
        <f t="shared" si="5"/>
        <v>Lisboa</v>
      </c>
      <c r="AN18" s="750">
        <f t="shared" si="6"/>
        <v>116.929490748322</v>
      </c>
      <c r="AO18" s="750">
        <f t="shared" si="6"/>
        <v>113.204670629592</v>
      </c>
    </row>
    <row r="19" spans="1:41" x14ac:dyDescent="0.25">
      <c r="A19" s="407"/>
      <c r="B19" s="469"/>
      <c r="C19" s="95" t="s">
        <v>59</v>
      </c>
      <c r="D19" s="415"/>
      <c r="E19" s="335">
        <v>16848</v>
      </c>
      <c r="F19" s="335">
        <v>16675</v>
      </c>
      <c r="G19" s="335">
        <v>16362</v>
      </c>
      <c r="H19" s="335">
        <v>16412</v>
      </c>
      <c r="I19" s="335">
        <v>16535</v>
      </c>
      <c r="J19" s="335">
        <v>16335</v>
      </c>
      <c r="K19" s="761">
        <v>262.43601617052599</v>
      </c>
      <c r="L19" s="459"/>
      <c r="M19" s="506"/>
      <c r="N19" s="407"/>
      <c r="AD19" s="745" t="str">
        <f t="shared" si="1"/>
        <v>Portalegre</v>
      </c>
      <c r="AE19" s="749">
        <f t="shared" si="2"/>
        <v>301.51240030097802</v>
      </c>
      <c r="AF19" s="749">
        <f t="shared" si="3"/>
        <v>257.56</v>
      </c>
      <c r="AG19" s="749">
        <f t="shared" si="4"/>
        <v>115.31222446043201</v>
      </c>
      <c r="AH19" s="749">
        <f t="shared" si="0"/>
        <v>113.204670629592</v>
      </c>
      <c r="AI19" s="748"/>
      <c r="AJ19" s="748"/>
      <c r="AK19" s="748"/>
      <c r="AL19" s="748"/>
      <c r="AM19" s="745" t="str">
        <f t="shared" si="5"/>
        <v>Portalegre</v>
      </c>
      <c r="AN19" s="750">
        <f t="shared" si="6"/>
        <v>115.31222446043201</v>
      </c>
      <c r="AO19" s="750">
        <f t="shared" si="6"/>
        <v>113.204670629592</v>
      </c>
    </row>
    <row r="20" spans="1:41" x14ac:dyDescent="0.25">
      <c r="A20" s="407"/>
      <c r="B20" s="469"/>
      <c r="C20" s="95" t="s">
        <v>57</v>
      </c>
      <c r="D20" s="415"/>
      <c r="E20" s="335">
        <v>1289</v>
      </c>
      <c r="F20" s="335">
        <v>1315</v>
      </c>
      <c r="G20" s="335">
        <v>1281</v>
      </c>
      <c r="H20" s="335">
        <v>1319</v>
      </c>
      <c r="I20" s="335">
        <v>1348</v>
      </c>
      <c r="J20" s="335">
        <v>1331</v>
      </c>
      <c r="K20" s="761">
        <v>301.51240030097802</v>
      </c>
      <c r="L20" s="459"/>
      <c r="M20" s="506"/>
      <c r="N20" s="407"/>
      <c r="AD20" s="745" t="str">
        <f t="shared" si="1"/>
        <v>Porto</v>
      </c>
      <c r="AE20" s="749">
        <f t="shared" si="2"/>
        <v>251.056675075502</v>
      </c>
      <c r="AF20" s="749">
        <f t="shared" si="3"/>
        <v>257.56</v>
      </c>
      <c r="AG20" s="749">
        <f t="shared" si="4"/>
        <v>114.63877411295201</v>
      </c>
      <c r="AH20" s="749">
        <f t="shared" si="0"/>
        <v>113.204670629592</v>
      </c>
      <c r="AI20" s="748"/>
      <c r="AJ20" s="748"/>
      <c r="AK20" s="748"/>
      <c r="AL20" s="748"/>
      <c r="AM20" s="745" t="str">
        <f t="shared" si="5"/>
        <v>Porto</v>
      </c>
      <c r="AN20" s="750">
        <f t="shared" si="6"/>
        <v>114.63877411295201</v>
      </c>
      <c r="AO20" s="750">
        <f t="shared" si="6"/>
        <v>113.204670629592</v>
      </c>
    </row>
    <row r="21" spans="1:41" x14ac:dyDescent="0.25">
      <c r="A21" s="407"/>
      <c r="B21" s="469"/>
      <c r="C21" s="95" t="s">
        <v>63</v>
      </c>
      <c r="D21" s="415"/>
      <c r="E21" s="335">
        <v>28985</v>
      </c>
      <c r="F21" s="335">
        <v>28746</v>
      </c>
      <c r="G21" s="335">
        <v>28447</v>
      </c>
      <c r="H21" s="335">
        <v>28485</v>
      </c>
      <c r="I21" s="335">
        <v>28628</v>
      </c>
      <c r="J21" s="335">
        <v>28156</v>
      </c>
      <c r="K21" s="761">
        <v>251.056675075502</v>
      </c>
      <c r="L21" s="459"/>
      <c r="M21" s="506"/>
      <c r="N21" s="407"/>
      <c r="AD21" s="745" t="str">
        <f t="shared" si="1"/>
        <v>Santarém</v>
      </c>
      <c r="AE21" s="749">
        <f t="shared" si="2"/>
        <v>257.89247794399699</v>
      </c>
      <c r="AF21" s="749">
        <f t="shared" si="3"/>
        <v>257.56</v>
      </c>
      <c r="AG21" s="749">
        <f t="shared" si="4"/>
        <v>113.895593765882</v>
      </c>
      <c r="AH21" s="749">
        <f t="shared" si="0"/>
        <v>113.204670629592</v>
      </c>
      <c r="AI21" s="748"/>
      <c r="AJ21" s="748"/>
      <c r="AK21" s="748"/>
      <c r="AL21" s="748"/>
      <c r="AM21" s="745" t="str">
        <f t="shared" si="5"/>
        <v>Santarém</v>
      </c>
      <c r="AN21" s="750">
        <f t="shared" si="6"/>
        <v>113.895593765882</v>
      </c>
      <c r="AO21" s="750">
        <f t="shared" si="6"/>
        <v>113.204670629592</v>
      </c>
    </row>
    <row r="22" spans="1:41" x14ac:dyDescent="0.25">
      <c r="A22" s="407"/>
      <c r="B22" s="469"/>
      <c r="C22" s="95" t="s">
        <v>79</v>
      </c>
      <c r="D22" s="415"/>
      <c r="E22" s="335">
        <v>2617</v>
      </c>
      <c r="F22" s="335">
        <v>2533</v>
      </c>
      <c r="G22" s="335">
        <v>2535</v>
      </c>
      <c r="H22" s="335">
        <v>2582</v>
      </c>
      <c r="I22" s="335">
        <v>2605</v>
      </c>
      <c r="J22" s="335">
        <v>2607</v>
      </c>
      <c r="K22" s="761">
        <v>257.89247794399699</v>
      </c>
      <c r="L22" s="459"/>
      <c r="M22" s="506"/>
      <c r="N22" s="407"/>
      <c r="AD22" s="745" t="str">
        <f t="shared" si="1"/>
        <v>Setúbal</v>
      </c>
      <c r="AE22" s="749">
        <f t="shared" si="2"/>
        <v>271.80276685056401</v>
      </c>
      <c r="AF22" s="749">
        <f t="shared" si="3"/>
        <v>257.56</v>
      </c>
      <c r="AG22" s="749">
        <f t="shared" si="4"/>
        <v>121.71929050969401</v>
      </c>
      <c r="AH22" s="749">
        <f t="shared" si="0"/>
        <v>113.204670629592</v>
      </c>
      <c r="AI22" s="748"/>
      <c r="AJ22" s="748"/>
      <c r="AK22" s="748"/>
      <c r="AL22" s="748"/>
      <c r="AM22" s="745" t="str">
        <f t="shared" si="5"/>
        <v>Setúbal</v>
      </c>
      <c r="AN22" s="750">
        <f t="shared" si="6"/>
        <v>121.71929050969401</v>
      </c>
      <c r="AO22" s="750">
        <f t="shared" si="6"/>
        <v>113.204670629592</v>
      </c>
    </row>
    <row r="23" spans="1:41" x14ac:dyDescent="0.25">
      <c r="A23" s="407"/>
      <c r="B23" s="469"/>
      <c r="C23" s="95" t="s">
        <v>58</v>
      </c>
      <c r="D23" s="415"/>
      <c r="E23" s="335">
        <v>8627</v>
      </c>
      <c r="F23" s="335">
        <v>8511</v>
      </c>
      <c r="G23" s="335">
        <v>8331</v>
      </c>
      <c r="H23" s="335">
        <v>8314</v>
      </c>
      <c r="I23" s="335">
        <v>8393</v>
      </c>
      <c r="J23" s="335">
        <v>8339</v>
      </c>
      <c r="K23" s="761">
        <v>271.80276685056401</v>
      </c>
      <c r="L23" s="459"/>
      <c r="M23" s="506"/>
      <c r="N23" s="407"/>
      <c r="AD23" s="745" t="str">
        <f t="shared" si="1"/>
        <v>Viana do Castelo</v>
      </c>
      <c r="AE23" s="749">
        <f t="shared" si="2"/>
        <v>219.12517530487801</v>
      </c>
      <c r="AF23" s="749">
        <f t="shared" si="3"/>
        <v>257.56</v>
      </c>
      <c r="AG23" s="749">
        <f t="shared" si="4"/>
        <v>119.192466832504</v>
      </c>
      <c r="AH23" s="749">
        <f t="shared" si="0"/>
        <v>113.204670629592</v>
      </c>
      <c r="AI23" s="748"/>
      <c r="AJ23" s="748"/>
      <c r="AK23" s="748"/>
      <c r="AL23" s="748"/>
      <c r="AM23" s="745" t="str">
        <f t="shared" si="5"/>
        <v>Viana do Castelo</v>
      </c>
      <c r="AN23" s="750">
        <f t="shared" si="6"/>
        <v>119.192466832504</v>
      </c>
      <c r="AO23" s="750">
        <f t="shared" si="6"/>
        <v>113.204670629592</v>
      </c>
    </row>
    <row r="24" spans="1:41" x14ac:dyDescent="0.25">
      <c r="A24" s="407"/>
      <c r="B24" s="469"/>
      <c r="C24" s="95" t="s">
        <v>65</v>
      </c>
      <c r="D24" s="415"/>
      <c r="E24" s="335">
        <v>1277</v>
      </c>
      <c r="F24" s="335">
        <v>1276</v>
      </c>
      <c r="G24" s="335">
        <v>1260</v>
      </c>
      <c r="H24" s="335">
        <v>1275</v>
      </c>
      <c r="I24" s="335">
        <v>1304</v>
      </c>
      <c r="J24" s="335">
        <v>1314</v>
      </c>
      <c r="K24" s="761">
        <v>219.12517530487801</v>
      </c>
      <c r="L24" s="459"/>
      <c r="M24" s="506"/>
      <c r="N24" s="407"/>
      <c r="AD24" s="745" t="str">
        <f t="shared" si="1"/>
        <v>Vila Real</v>
      </c>
      <c r="AE24" s="749">
        <f t="shared" si="2"/>
        <v>238.52819394376399</v>
      </c>
      <c r="AF24" s="749">
        <f t="shared" si="3"/>
        <v>257.56</v>
      </c>
      <c r="AG24" s="749">
        <f t="shared" si="4"/>
        <v>118.942514830128</v>
      </c>
      <c r="AH24" s="749">
        <f t="shared" si="0"/>
        <v>113.204670629592</v>
      </c>
      <c r="AI24" s="748"/>
      <c r="AJ24" s="748"/>
      <c r="AK24" s="748"/>
      <c r="AL24" s="748"/>
      <c r="AM24" s="745" t="str">
        <f t="shared" si="5"/>
        <v>Vila Real</v>
      </c>
      <c r="AN24" s="750">
        <f t="shared" si="6"/>
        <v>118.942514830128</v>
      </c>
      <c r="AO24" s="750">
        <f t="shared" si="6"/>
        <v>113.204670629592</v>
      </c>
    </row>
    <row r="25" spans="1:41" x14ac:dyDescent="0.25">
      <c r="A25" s="407"/>
      <c r="B25" s="469"/>
      <c r="C25" s="95" t="s">
        <v>67</v>
      </c>
      <c r="D25" s="415"/>
      <c r="E25" s="335">
        <v>2714</v>
      </c>
      <c r="F25" s="335">
        <v>2712</v>
      </c>
      <c r="G25" s="335">
        <v>2694</v>
      </c>
      <c r="H25" s="335">
        <v>2707</v>
      </c>
      <c r="I25" s="335">
        <v>2754</v>
      </c>
      <c r="J25" s="335">
        <v>2775</v>
      </c>
      <c r="K25" s="761">
        <v>238.52819394376399</v>
      </c>
      <c r="L25" s="459"/>
      <c r="M25" s="506"/>
      <c r="N25" s="407"/>
      <c r="AD25" s="745" t="str">
        <f t="shared" si="1"/>
        <v>Viseu</v>
      </c>
      <c r="AE25" s="749">
        <f t="shared" si="2"/>
        <v>247.37401517362099</v>
      </c>
      <c r="AF25" s="749">
        <f t="shared" si="3"/>
        <v>257.56</v>
      </c>
      <c r="AG25" s="749">
        <f t="shared" si="4"/>
        <v>114.88694267515901</v>
      </c>
      <c r="AH25" s="749">
        <f t="shared" si="0"/>
        <v>113.204670629592</v>
      </c>
      <c r="AI25" s="748"/>
      <c r="AJ25" s="748"/>
      <c r="AK25" s="748"/>
      <c r="AL25" s="748"/>
      <c r="AM25" s="745" t="str">
        <f t="shared" si="5"/>
        <v>Viseu</v>
      </c>
      <c r="AN25" s="750">
        <f t="shared" si="6"/>
        <v>114.88694267515901</v>
      </c>
      <c r="AO25" s="750">
        <f t="shared" si="6"/>
        <v>113.204670629592</v>
      </c>
    </row>
    <row r="26" spans="1:41" x14ac:dyDescent="0.25">
      <c r="A26" s="407"/>
      <c r="B26" s="469"/>
      <c r="C26" s="95" t="s">
        <v>77</v>
      </c>
      <c r="D26" s="415"/>
      <c r="E26" s="335">
        <v>3471</v>
      </c>
      <c r="F26" s="335">
        <v>3445</v>
      </c>
      <c r="G26" s="335">
        <v>3437</v>
      </c>
      <c r="H26" s="335">
        <v>3448</v>
      </c>
      <c r="I26" s="335">
        <v>3454</v>
      </c>
      <c r="J26" s="335">
        <v>3427</v>
      </c>
      <c r="K26" s="761">
        <v>247.37401517362099</v>
      </c>
      <c r="L26" s="459"/>
      <c r="M26" s="506"/>
      <c r="N26" s="407"/>
      <c r="AD26" s="745" t="str">
        <f t="shared" si="1"/>
        <v>Açores</v>
      </c>
      <c r="AE26" s="749">
        <f t="shared" si="2"/>
        <v>275.13619573796399</v>
      </c>
      <c r="AF26" s="749">
        <f t="shared" si="3"/>
        <v>257.56</v>
      </c>
      <c r="AG26" s="749">
        <f t="shared" si="4"/>
        <v>82.395187671362393</v>
      </c>
      <c r="AH26" s="749">
        <f t="shared" si="0"/>
        <v>113.204670629592</v>
      </c>
      <c r="AI26" s="748"/>
      <c r="AJ26" s="748"/>
      <c r="AK26" s="748"/>
      <c r="AL26" s="748"/>
      <c r="AM26" s="745" t="str">
        <f t="shared" si="5"/>
        <v>Açores</v>
      </c>
      <c r="AN26" s="750">
        <f t="shared" si="6"/>
        <v>82.395187671362393</v>
      </c>
      <c r="AO26" s="750">
        <f t="shared" si="6"/>
        <v>113.204670629592</v>
      </c>
    </row>
    <row r="27" spans="1:41" x14ac:dyDescent="0.25">
      <c r="A27" s="407"/>
      <c r="B27" s="469"/>
      <c r="C27" s="95" t="s">
        <v>130</v>
      </c>
      <c r="D27" s="415"/>
      <c r="E27" s="335">
        <v>6257</v>
      </c>
      <c r="F27" s="335">
        <v>6269</v>
      </c>
      <c r="G27" s="335">
        <v>6249</v>
      </c>
      <c r="H27" s="335">
        <v>6197</v>
      </c>
      <c r="I27" s="335">
        <v>6270</v>
      </c>
      <c r="J27" s="335">
        <v>6336</v>
      </c>
      <c r="K27" s="761">
        <v>275.13619573796399</v>
      </c>
      <c r="L27" s="459"/>
      <c r="M27" s="506"/>
      <c r="N27" s="407"/>
      <c r="AD27" s="745" t="str">
        <f>+C28</f>
        <v>Madeira</v>
      </c>
      <c r="AE27" s="749">
        <f>+K28</f>
        <v>261.11625838926199</v>
      </c>
      <c r="AF27" s="749">
        <f t="shared" si="3"/>
        <v>257.56</v>
      </c>
      <c r="AG27" s="749">
        <f>+K65</f>
        <v>110.42475638599799</v>
      </c>
      <c r="AH27" s="749">
        <f t="shared" si="0"/>
        <v>113.204670629592</v>
      </c>
      <c r="AI27" s="748"/>
      <c r="AJ27" s="748"/>
      <c r="AK27" s="748"/>
      <c r="AL27" s="748"/>
      <c r="AM27" s="745" t="str">
        <f t="shared" si="5"/>
        <v>Madeira</v>
      </c>
      <c r="AN27" s="750">
        <f t="shared" si="6"/>
        <v>110.42475638599799</v>
      </c>
      <c r="AO27" s="750">
        <f t="shared" si="6"/>
        <v>113.204670629592</v>
      </c>
    </row>
    <row r="28" spans="1:41" x14ac:dyDescent="0.25">
      <c r="A28" s="407"/>
      <c r="B28" s="469"/>
      <c r="C28" s="95" t="s">
        <v>131</v>
      </c>
      <c r="D28" s="415"/>
      <c r="E28" s="335">
        <v>1864</v>
      </c>
      <c r="F28" s="335">
        <v>1839</v>
      </c>
      <c r="G28" s="335">
        <v>1869</v>
      </c>
      <c r="H28" s="335">
        <v>1855</v>
      </c>
      <c r="I28" s="335">
        <v>1859</v>
      </c>
      <c r="J28" s="335">
        <v>1788</v>
      </c>
      <c r="K28" s="761">
        <v>261.11625838926199</v>
      </c>
      <c r="L28" s="459"/>
      <c r="M28" s="506"/>
      <c r="N28" s="407"/>
      <c r="AD28" s="689"/>
      <c r="AE28" s="735"/>
      <c r="AG28" s="735"/>
    </row>
    <row r="29" spans="1:41" ht="3.75" customHeight="1" x14ac:dyDescent="0.25">
      <c r="A29" s="407"/>
      <c r="B29" s="469"/>
      <c r="C29" s="95"/>
      <c r="D29" s="415"/>
      <c r="E29" s="335"/>
      <c r="F29" s="335"/>
      <c r="G29" s="335"/>
      <c r="H29" s="335"/>
      <c r="I29" s="335"/>
      <c r="J29" s="335"/>
      <c r="K29" s="336"/>
      <c r="L29" s="459"/>
      <c r="M29" s="506"/>
      <c r="N29" s="407"/>
      <c r="AD29" s="689"/>
      <c r="AE29" s="735"/>
      <c r="AG29" s="735"/>
    </row>
    <row r="30" spans="1:41" ht="15.75" customHeight="1" x14ac:dyDescent="0.25">
      <c r="A30" s="407"/>
      <c r="B30" s="469"/>
      <c r="C30" s="737"/>
      <c r="D30" s="777" t="s">
        <v>385</v>
      </c>
      <c r="E30" s="737"/>
      <c r="F30" s="737"/>
      <c r="G30" s="1650" t="s">
        <v>667</v>
      </c>
      <c r="H30" s="1650"/>
      <c r="I30" s="1650"/>
      <c r="J30" s="1650"/>
      <c r="K30" s="739"/>
      <c r="L30" s="739"/>
      <c r="M30" s="740"/>
      <c r="N30" s="407"/>
      <c r="AD30" s="689"/>
      <c r="AE30" s="735"/>
      <c r="AG30" s="735"/>
    </row>
    <row r="31" spans="1:41" x14ac:dyDescent="0.25">
      <c r="A31" s="407"/>
      <c r="B31" s="736"/>
      <c r="C31" s="737"/>
      <c r="D31" s="737"/>
      <c r="E31" s="737"/>
      <c r="F31" s="737"/>
      <c r="G31" s="737"/>
      <c r="H31" s="737"/>
      <c r="I31" s="738"/>
      <c r="J31" s="738"/>
      <c r="K31" s="739"/>
      <c r="L31" s="739"/>
      <c r="M31" s="740"/>
      <c r="N31" s="407"/>
    </row>
    <row r="32" spans="1:41" ht="12" customHeight="1" x14ac:dyDescent="0.25">
      <c r="A32" s="407"/>
      <c r="B32" s="469"/>
      <c r="C32" s="737"/>
      <c r="D32" s="737"/>
      <c r="E32" s="737"/>
      <c r="F32" s="737"/>
      <c r="G32" s="737"/>
      <c r="H32" s="737"/>
      <c r="I32" s="738"/>
      <c r="J32" s="738"/>
      <c r="K32" s="739"/>
      <c r="L32" s="739"/>
      <c r="M32" s="740"/>
      <c r="N32" s="407"/>
    </row>
    <row r="33" spans="1:41" ht="12" customHeight="1" x14ac:dyDescent="0.25">
      <c r="A33" s="407"/>
      <c r="B33" s="469"/>
      <c r="C33" s="737"/>
      <c r="D33" s="737"/>
      <c r="E33" s="737"/>
      <c r="F33" s="737"/>
      <c r="G33" s="737"/>
      <c r="H33" s="737"/>
      <c r="I33" s="738"/>
      <c r="J33" s="738"/>
      <c r="K33" s="739"/>
      <c r="L33" s="739"/>
      <c r="M33" s="740"/>
      <c r="N33" s="407"/>
    </row>
    <row r="34" spans="1:41" ht="12" customHeight="1" x14ac:dyDescent="0.25">
      <c r="A34" s="407"/>
      <c r="B34" s="469"/>
      <c r="C34" s="737"/>
      <c r="D34" s="737"/>
      <c r="E34" s="737"/>
      <c r="F34" s="737"/>
      <c r="G34" s="737"/>
      <c r="H34" s="737"/>
      <c r="I34" s="738"/>
      <c r="J34" s="738"/>
      <c r="K34" s="739"/>
      <c r="L34" s="739"/>
      <c r="M34" s="740"/>
      <c r="N34" s="407"/>
    </row>
    <row r="35" spans="1:41" ht="12" customHeight="1" x14ac:dyDescent="0.25">
      <c r="A35" s="407"/>
      <c r="B35" s="469"/>
      <c r="C35" s="737"/>
      <c r="D35" s="737"/>
      <c r="E35" s="737"/>
      <c r="F35" s="737"/>
      <c r="G35" s="737"/>
      <c r="H35" s="737"/>
      <c r="I35" s="738"/>
      <c r="J35" s="738"/>
      <c r="K35" s="739"/>
      <c r="L35" s="739"/>
      <c r="M35" s="740"/>
      <c r="N35" s="407"/>
    </row>
    <row r="36" spans="1:41" ht="27" customHeight="1" x14ac:dyDescent="0.25">
      <c r="A36" s="407"/>
      <c r="B36" s="469"/>
      <c r="C36" s="737"/>
      <c r="D36" s="737"/>
      <c r="E36" s="737"/>
      <c r="F36" s="737"/>
      <c r="G36" s="737"/>
      <c r="H36" s="737"/>
      <c r="I36" s="738"/>
      <c r="J36" s="738"/>
      <c r="K36" s="739"/>
      <c r="L36" s="739"/>
      <c r="M36" s="740"/>
      <c r="N36" s="407"/>
      <c r="AK36" s="434"/>
      <c r="AL36" s="434"/>
      <c r="AM36" s="434"/>
      <c r="AN36" s="434"/>
      <c r="AO36" s="434"/>
    </row>
    <row r="37" spans="1:41" ht="12" customHeight="1" x14ac:dyDescent="0.25">
      <c r="A37" s="407"/>
      <c r="B37" s="469"/>
      <c r="C37" s="737"/>
      <c r="D37" s="737"/>
      <c r="E37" s="737"/>
      <c r="F37" s="737"/>
      <c r="G37" s="737"/>
      <c r="H37" s="737"/>
      <c r="I37" s="738"/>
      <c r="J37" s="738"/>
      <c r="K37" s="739"/>
      <c r="L37" s="739"/>
      <c r="M37" s="740"/>
      <c r="N37" s="407"/>
      <c r="AK37" s="434"/>
      <c r="AL37" s="434"/>
      <c r="AM37" s="434"/>
      <c r="AN37" s="434"/>
      <c r="AO37" s="434"/>
    </row>
    <row r="38" spans="1:41" ht="12" customHeight="1" x14ac:dyDescent="0.25">
      <c r="A38" s="407"/>
      <c r="B38" s="469"/>
      <c r="C38" s="737"/>
      <c r="D38" s="737"/>
      <c r="E38" s="737"/>
      <c r="F38" s="737"/>
      <c r="G38" s="737"/>
      <c r="H38" s="737"/>
      <c r="I38" s="738"/>
      <c r="J38" s="738"/>
      <c r="K38" s="739"/>
      <c r="L38" s="739"/>
      <c r="M38" s="740"/>
      <c r="N38" s="407"/>
      <c r="AK38" s="434"/>
      <c r="AL38" s="434"/>
      <c r="AM38" s="434"/>
      <c r="AN38" s="434"/>
      <c r="AO38" s="434"/>
    </row>
    <row r="39" spans="1:41" ht="12" customHeight="1" x14ac:dyDescent="0.25">
      <c r="A39" s="407"/>
      <c r="B39" s="469"/>
      <c r="C39" s="741"/>
      <c r="D39" s="741"/>
      <c r="E39" s="741"/>
      <c r="F39" s="741"/>
      <c r="G39" s="741"/>
      <c r="H39" s="741"/>
      <c r="I39" s="741"/>
      <c r="J39" s="741"/>
      <c r="K39" s="742"/>
      <c r="L39" s="743"/>
      <c r="M39" s="744"/>
      <c r="N39" s="407"/>
      <c r="AK39" s="434"/>
      <c r="AL39" s="434"/>
      <c r="AM39" s="434"/>
      <c r="AN39" s="434"/>
      <c r="AO39" s="434"/>
    </row>
    <row r="40" spans="1:41" ht="3" customHeight="1" thickBot="1" x14ac:dyDescent="0.3">
      <c r="A40" s="407"/>
      <c r="B40" s="469"/>
      <c r="C40" s="459"/>
      <c r="D40" s="459"/>
      <c r="E40" s="459"/>
      <c r="F40" s="459"/>
      <c r="G40" s="459"/>
      <c r="H40" s="459"/>
      <c r="I40" s="459"/>
      <c r="J40" s="459"/>
      <c r="K40" s="690"/>
      <c r="L40" s="472"/>
      <c r="M40" s="526"/>
      <c r="N40" s="407"/>
      <c r="AK40" s="434"/>
      <c r="AL40" s="434"/>
      <c r="AM40" s="434"/>
      <c r="AN40" s="434"/>
      <c r="AO40" s="434"/>
    </row>
    <row r="41" spans="1:41" ht="13.5" customHeight="1" thickBot="1" x14ac:dyDescent="0.3">
      <c r="A41" s="407"/>
      <c r="B41" s="469"/>
      <c r="C41" s="1645" t="s">
        <v>311</v>
      </c>
      <c r="D41" s="1646"/>
      <c r="E41" s="1646"/>
      <c r="F41" s="1646"/>
      <c r="G41" s="1646"/>
      <c r="H41" s="1646"/>
      <c r="I41" s="1646"/>
      <c r="J41" s="1646"/>
      <c r="K41" s="1646"/>
      <c r="L41" s="1647"/>
      <c r="M41" s="526"/>
      <c r="N41" s="407"/>
      <c r="AK41" s="434"/>
      <c r="AL41" s="434"/>
      <c r="AM41" s="434"/>
      <c r="AN41" s="434"/>
      <c r="AO41" s="434"/>
    </row>
    <row r="42" spans="1:41" s="407" customFormat="1" ht="6.75" customHeight="1" x14ac:dyDescent="0.25">
      <c r="B42" s="469"/>
      <c r="C42" s="1547" t="s">
        <v>133</v>
      </c>
      <c r="D42" s="1547"/>
      <c r="E42" s="691"/>
      <c r="F42" s="691"/>
      <c r="G42" s="691"/>
      <c r="H42" s="691"/>
      <c r="I42" s="691"/>
      <c r="J42" s="691"/>
      <c r="K42" s="692"/>
      <c r="L42" s="692"/>
      <c r="M42" s="526"/>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34"/>
      <c r="AL42" s="434"/>
      <c r="AM42" s="434"/>
      <c r="AN42" s="434"/>
      <c r="AO42" s="434"/>
    </row>
    <row r="43" spans="1:41" ht="10.5" customHeight="1" x14ac:dyDescent="0.25">
      <c r="A43" s="407"/>
      <c r="B43" s="469"/>
      <c r="C43" s="1547"/>
      <c r="D43" s="1547"/>
      <c r="E43" s="1652">
        <v>2016</v>
      </c>
      <c r="F43" s="1652"/>
      <c r="G43" s="1652"/>
      <c r="H43" s="1652"/>
      <c r="I43" s="1652"/>
      <c r="J43" s="1262">
        <v>2017</v>
      </c>
      <c r="K43" s="1648" t="str">
        <f xml:space="preserve"> CONCATENATE("valor médio de ",J7,J6)</f>
        <v>valor médio de jan.2017</v>
      </c>
      <c r="L43" s="425"/>
      <c r="M43" s="417"/>
      <c r="N43" s="407"/>
      <c r="AK43" s="434"/>
      <c r="AL43" s="434"/>
      <c r="AM43" s="434"/>
      <c r="AN43" s="434"/>
      <c r="AO43" s="434"/>
    </row>
    <row r="44" spans="1:41" ht="15" customHeight="1" x14ac:dyDescent="0.25">
      <c r="A44" s="407"/>
      <c r="B44" s="469"/>
      <c r="C44" s="422"/>
      <c r="D44" s="422"/>
      <c r="E44" s="756" t="str">
        <f t="shared" ref="E44:J44" si="7">+E7</f>
        <v>ago.</v>
      </c>
      <c r="F44" s="756" t="str">
        <f t="shared" si="7"/>
        <v>set.</v>
      </c>
      <c r="G44" s="756" t="str">
        <f t="shared" si="7"/>
        <v>out.</v>
      </c>
      <c r="H44" s="756" t="str">
        <f t="shared" si="7"/>
        <v>nov.</v>
      </c>
      <c r="I44" s="756" t="str">
        <f t="shared" si="7"/>
        <v>dez.</v>
      </c>
      <c r="J44" s="756" t="str">
        <f t="shared" si="7"/>
        <v>jan.</v>
      </c>
      <c r="K44" s="1649" t="e">
        <f xml:space="preserve"> CONCATENATE("valor médio de ",#REF!,#REF!)</f>
        <v>#REF!</v>
      </c>
      <c r="L44" s="425"/>
      <c r="M44" s="526"/>
      <c r="N44" s="407"/>
      <c r="AK44" s="434"/>
      <c r="AL44" s="434"/>
      <c r="AM44" s="434"/>
      <c r="AN44" s="434"/>
      <c r="AO44" s="434"/>
    </row>
    <row r="45" spans="1:41" s="430" customFormat="1" ht="13.5" customHeight="1" x14ac:dyDescent="0.25">
      <c r="A45" s="427"/>
      <c r="B45" s="693"/>
      <c r="C45" s="681" t="s">
        <v>68</v>
      </c>
      <c r="D45" s="493"/>
      <c r="E45" s="383">
        <v>216712</v>
      </c>
      <c r="F45" s="383">
        <v>215078</v>
      </c>
      <c r="G45" s="383">
        <v>212604</v>
      </c>
      <c r="H45" s="383">
        <v>213540</v>
      </c>
      <c r="I45" s="383">
        <v>215692</v>
      </c>
      <c r="J45" s="383">
        <v>213954</v>
      </c>
      <c r="K45" s="778">
        <v>113.204670629592</v>
      </c>
      <c r="L45" s="338"/>
      <c r="M45" s="694"/>
      <c r="N45" s="427"/>
      <c r="O45" s="794"/>
      <c r="P45" s="793"/>
      <c r="Q45" s="794"/>
      <c r="R45" s="794"/>
      <c r="S45" s="412"/>
      <c r="T45" s="412"/>
      <c r="U45" s="412"/>
      <c r="V45" s="412"/>
      <c r="W45" s="412"/>
      <c r="X45" s="412"/>
      <c r="Y45" s="412"/>
      <c r="Z45" s="412"/>
      <c r="AA45" s="412"/>
      <c r="AB45" s="412"/>
      <c r="AC45" s="412"/>
      <c r="AD45" s="412"/>
      <c r="AE45" s="412"/>
      <c r="AF45" s="412"/>
      <c r="AG45" s="412"/>
      <c r="AH45" s="412"/>
      <c r="AI45" s="412"/>
      <c r="AJ45" s="412"/>
      <c r="AK45" s="434"/>
      <c r="AL45" s="434"/>
      <c r="AM45" s="434"/>
      <c r="AN45" s="757"/>
      <c r="AO45" s="757"/>
    </row>
    <row r="46" spans="1:41" ht="15" customHeight="1" x14ac:dyDescent="0.25">
      <c r="A46" s="407"/>
      <c r="B46" s="469"/>
      <c r="C46" s="95" t="s">
        <v>62</v>
      </c>
      <c r="D46" s="415"/>
      <c r="E46" s="335">
        <v>10995</v>
      </c>
      <c r="F46" s="335">
        <v>10993</v>
      </c>
      <c r="G46" s="335">
        <v>10930</v>
      </c>
      <c r="H46" s="335">
        <v>10836</v>
      </c>
      <c r="I46" s="335">
        <v>10791</v>
      </c>
      <c r="J46" s="335">
        <v>10684</v>
      </c>
      <c r="K46" s="762">
        <v>120.35857076350101</v>
      </c>
      <c r="L46" s="338"/>
      <c r="M46" s="526"/>
      <c r="N46" s="407"/>
      <c r="AK46" s="434"/>
      <c r="AL46" s="434"/>
      <c r="AM46" s="434"/>
      <c r="AN46" s="434"/>
      <c r="AO46" s="434"/>
    </row>
    <row r="47" spans="1:41" ht="11.7" customHeight="1" x14ac:dyDescent="0.25">
      <c r="A47" s="407"/>
      <c r="B47" s="469"/>
      <c r="C47" s="95" t="s">
        <v>55</v>
      </c>
      <c r="D47" s="415"/>
      <c r="E47" s="335">
        <v>4848</v>
      </c>
      <c r="F47" s="335">
        <v>4785</v>
      </c>
      <c r="G47" s="335">
        <v>4675</v>
      </c>
      <c r="H47" s="335">
        <v>4712</v>
      </c>
      <c r="I47" s="335">
        <v>4745</v>
      </c>
      <c r="J47" s="335">
        <v>4799</v>
      </c>
      <c r="K47" s="762">
        <v>112.723028455285</v>
      </c>
      <c r="L47" s="338"/>
      <c r="M47" s="526"/>
      <c r="N47" s="407"/>
      <c r="AK47" s="434"/>
      <c r="AL47" s="434"/>
      <c r="AM47" s="434"/>
      <c r="AN47" s="434"/>
      <c r="AO47" s="434"/>
    </row>
    <row r="48" spans="1:41" ht="11.7" customHeight="1" x14ac:dyDescent="0.25">
      <c r="A48" s="407"/>
      <c r="B48" s="469"/>
      <c r="C48" s="95" t="s">
        <v>64</v>
      </c>
      <c r="D48" s="415"/>
      <c r="E48" s="335">
        <v>6604</v>
      </c>
      <c r="F48" s="335">
        <v>6457</v>
      </c>
      <c r="G48" s="335">
        <v>6245</v>
      </c>
      <c r="H48" s="335">
        <v>6272</v>
      </c>
      <c r="I48" s="335">
        <v>6350</v>
      </c>
      <c r="J48" s="335">
        <v>6133</v>
      </c>
      <c r="K48" s="762">
        <v>118.26948880233699</v>
      </c>
      <c r="L48" s="338"/>
      <c r="M48" s="526"/>
      <c r="N48" s="407"/>
      <c r="AK48" s="434"/>
      <c r="AL48" s="434"/>
      <c r="AM48" s="434"/>
      <c r="AN48" s="434"/>
      <c r="AO48" s="434"/>
    </row>
    <row r="49" spans="1:41" ht="11.7" customHeight="1" x14ac:dyDescent="0.25">
      <c r="A49" s="407"/>
      <c r="B49" s="469"/>
      <c r="C49" s="95" t="s">
        <v>66</v>
      </c>
      <c r="D49" s="415"/>
      <c r="E49" s="335">
        <v>1987</v>
      </c>
      <c r="F49" s="335">
        <v>1932</v>
      </c>
      <c r="G49" s="335">
        <v>1954</v>
      </c>
      <c r="H49" s="335">
        <v>1986</v>
      </c>
      <c r="I49" s="335">
        <v>2037</v>
      </c>
      <c r="J49" s="335">
        <v>2075</v>
      </c>
      <c r="K49" s="762">
        <v>118.273055155875</v>
      </c>
      <c r="L49" s="695"/>
      <c r="M49" s="407"/>
      <c r="N49" s="407"/>
      <c r="AK49" s="434"/>
      <c r="AL49" s="434"/>
      <c r="AM49" s="434"/>
      <c r="AN49" s="434"/>
      <c r="AO49" s="434"/>
    </row>
    <row r="50" spans="1:41" ht="11.7" customHeight="1" x14ac:dyDescent="0.25">
      <c r="A50" s="407"/>
      <c r="B50" s="469"/>
      <c r="C50" s="95" t="s">
        <v>75</v>
      </c>
      <c r="D50" s="415"/>
      <c r="E50" s="335">
        <v>3470</v>
      </c>
      <c r="F50" s="335">
        <v>3475</v>
      </c>
      <c r="G50" s="335">
        <v>3316</v>
      </c>
      <c r="H50" s="335">
        <v>3360</v>
      </c>
      <c r="I50" s="335">
        <v>3420</v>
      </c>
      <c r="J50" s="335">
        <v>3360</v>
      </c>
      <c r="K50" s="762">
        <v>114.503137990762</v>
      </c>
      <c r="L50" s="695"/>
      <c r="M50" s="407"/>
      <c r="N50" s="407"/>
      <c r="AK50" s="434"/>
      <c r="AL50" s="434"/>
      <c r="AM50" s="434"/>
      <c r="AN50" s="434"/>
      <c r="AO50" s="434"/>
    </row>
    <row r="51" spans="1:41" ht="11.7" customHeight="1" x14ac:dyDescent="0.25">
      <c r="A51" s="407"/>
      <c r="B51" s="469"/>
      <c r="C51" s="95" t="s">
        <v>61</v>
      </c>
      <c r="D51" s="415"/>
      <c r="E51" s="335">
        <v>6321</v>
      </c>
      <c r="F51" s="335">
        <v>6360</v>
      </c>
      <c r="G51" s="335">
        <v>6432</v>
      </c>
      <c r="H51" s="335">
        <v>6348</v>
      </c>
      <c r="I51" s="335">
        <v>6473</v>
      </c>
      <c r="J51" s="335">
        <v>6454</v>
      </c>
      <c r="K51" s="762">
        <v>122.978376593457</v>
      </c>
      <c r="L51" s="695"/>
      <c r="M51" s="407"/>
      <c r="N51" s="407"/>
      <c r="AK51" s="434"/>
      <c r="AL51" s="434"/>
      <c r="AM51" s="434"/>
      <c r="AN51" s="434"/>
      <c r="AO51" s="434"/>
    </row>
    <row r="52" spans="1:41" ht="11.7" customHeight="1" x14ac:dyDescent="0.25">
      <c r="A52" s="407"/>
      <c r="B52" s="469"/>
      <c r="C52" s="95" t="s">
        <v>56</v>
      </c>
      <c r="D52" s="415"/>
      <c r="E52" s="335">
        <v>3732</v>
      </c>
      <c r="F52" s="335">
        <v>3668</v>
      </c>
      <c r="G52" s="335">
        <v>3726</v>
      </c>
      <c r="H52" s="335">
        <v>3731</v>
      </c>
      <c r="I52" s="335">
        <v>3814</v>
      </c>
      <c r="J52" s="335">
        <v>3776</v>
      </c>
      <c r="K52" s="762">
        <v>109.673455806783</v>
      </c>
      <c r="L52" s="695"/>
      <c r="M52" s="407"/>
      <c r="N52" s="407"/>
    </row>
    <row r="53" spans="1:41" ht="11.7" customHeight="1" x14ac:dyDescent="0.25">
      <c r="A53" s="407"/>
      <c r="B53" s="469"/>
      <c r="C53" s="95" t="s">
        <v>74</v>
      </c>
      <c r="D53" s="415"/>
      <c r="E53" s="335">
        <v>6001</v>
      </c>
      <c r="F53" s="335">
        <v>5934</v>
      </c>
      <c r="G53" s="335">
        <v>5859</v>
      </c>
      <c r="H53" s="335">
        <v>5931</v>
      </c>
      <c r="I53" s="335">
        <v>5930</v>
      </c>
      <c r="J53" s="335">
        <v>5989</v>
      </c>
      <c r="K53" s="762">
        <v>118.519682434668</v>
      </c>
      <c r="L53" s="695"/>
      <c r="M53" s="407"/>
      <c r="N53" s="407"/>
    </row>
    <row r="54" spans="1:41" ht="11.7" customHeight="1" x14ac:dyDescent="0.25">
      <c r="A54" s="407"/>
      <c r="B54" s="469"/>
      <c r="C54" s="95" t="s">
        <v>76</v>
      </c>
      <c r="D54" s="415"/>
      <c r="E54" s="335">
        <v>3032</v>
      </c>
      <c r="F54" s="335">
        <v>3087</v>
      </c>
      <c r="G54" s="335">
        <v>2941</v>
      </c>
      <c r="H54" s="335">
        <v>3012</v>
      </c>
      <c r="I54" s="335">
        <v>3088</v>
      </c>
      <c r="J54" s="335">
        <v>3057</v>
      </c>
      <c r="K54" s="762">
        <v>109.205647944776</v>
      </c>
      <c r="L54" s="695"/>
      <c r="M54" s="407"/>
      <c r="N54" s="407"/>
    </row>
    <row r="55" spans="1:41" ht="11.7" customHeight="1" x14ac:dyDescent="0.25">
      <c r="A55" s="407"/>
      <c r="B55" s="469"/>
      <c r="C55" s="95" t="s">
        <v>60</v>
      </c>
      <c r="D55" s="415"/>
      <c r="E55" s="335">
        <v>4117</v>
      </c>
      <c r="F55" s="335">
        <v>4126</v>
      </c>
      <c r="G55" s="335">
        <v>4008</v>
      </c>
      <c r="H55" s="335">
        <v>3991</v>
      </c>
      <c r="I55" s="335">
        <v>4100</v>
      </c>
      <c r="J55" s="335">
        <v>4105</v>
      </c>
      <c r="K55" s="762">
        <v>117.973508393285</v>
      </c>
      <c r="L55" s="695"/>
      <c r="M55" s="407"/>
      <c r="N55" s="407"/>
    </row>
    <row r="56" spans="1:41" ht="11.7" customHeight="1" x14ac:dyDescent="0.25">
      <c r="A56" s="407"/>
      <c r="B56" s="469"/>
      <c r="C56" s="95" t="s">
        <v>59</v>
      </c>
      <c r="D56" s="415"/>
      <c r="E56" s="335">
        <v>36768</v>
      </c>
      <c r="F56" s="335">
        <v>36538</v>
      </c>
      <c r="G56" s="335">
        <v>35974</v>
      </c>
      <c r="H56" s="335">
        <v>36123</v>
      </c>
      <c r="I56" s="335">
        <v>36500</v>
      </c>
      <c r="J56" s="335">
        <v>36195</v>
      </c>
      <c r="K56" s="762">
        <v>116.929490748322</v>
      </c>
      <c r="L56" s="695"/>
      <c r="M56" s="407"/>
      <c r="N56" s="407"/>
    </row>
    <row r="57" spans="1:41" ht="11.7" customHeight="1" x14ac:dyDescent="0.25">
      <c r="A57" s="407"/>
      <c r="B57" s="469"/>
      <c r="C57" s="95" t="s">
        <v>57</v>
      </c>
      <c r="D57" s="415"/>
      <c r="E57" s="335">
        <v>3236</v>
      </c>
      <c r="F57" s="335">
        <v>3286</v>
      </c>
      <c r="G57" s="335">
        <v>3224</v>
      </c>
      <c r="H57" s="335">
        <v>3300</v>
      </c>
      <c r="I57" s="335">
        <v>3428</v>
      </c>
      <c r="J57" s="335">
        <v>3376</v>
      </c>
      <c r="K57" s="762">
        <v>115.31222446043201</v>
      </c>
      <c r="L57" s="695"/>
      <c r="M57" s="407"/>
      <c r="N57" s="407"/>
    </row>
    <row r="58" spans="1:41" ht="11.7" customHeight="1" x14ac:dyDescent="0.25">
      <c r="A58" s="407"/>
      <c r="B58" s="469"/>
      <c r="C58" s="95" t="s">
        <v>63</v>
      </c>
      <c r="D58" s="415"/>
      <c r="E58" s="335">
        <v>63011</v>
      </c>
      <c r="F58" s="335">
        <v>62606</v>
      </c>
      <c r="G58" s="335">
        <v>61842</v>
      </c>
      <c r="H58" s="335">
        <v>62052</v>
      </c>
      <c r="I58" s="335">
        <v>62401</v>
      </c>
      <c r="J58" s="335">
        <v>61419</v>
      </c>
      <c r="K58" s="762">
        <v>114.63877411295201</v>
      </c>
      <c r="L58" s="695"/>
      <c r="M58" s="407"/>
      <c r="N58" s="407"/>
    </row>
    <row r="59" spans="1:41" ht="11.7" customHeight="1" x14ac:dyDescent="0.25">
      <c r="A59" s="407"/>
      <c r="B59" s="469"/>
      <c r="C59" s="95" t="s">
        <v>79</v>
      </c>
      <c r="D59" s="415"/>
      <c r="E59" s="335">
        <v>5740</v>
      </c>
      <c r="F59" s="335">
        <v>5479</v>
      </c>
      <c r="G59" s="335">
        <v>5515</v>
      </c>
      <c r="H59" s="335">
        <v>5712</v>
      </c>
      <c r="I59" s="335">
        <v>5824</v>
      </c>
      <c r="J59" s="335">
        <v>5835</v>
      </c>
      <c r="K59" s="762">
        <v>113.895593765882</v>
      </c>
      <c r="L59" s="695"/>
      <c r="M59" s="407"/>
      <c r="N59" s="407"/>
    </row>
    <row r="60" spans="1:41" ht="11.7" customHeight="1" x14ac:dyDescent="0.25">
      <c r="A60" s="407"/>
      <c r="B60" s="469"/>
      <c r="C60" s="95" t="s">
        <v>58</v>
      </c>
      <c r="D60" s="415"/>
      <c r="E60" s="335">
        <v>18909</v>
      </c>
      <c r="F60" s="335">
        <v>18616</v>
      </c>
      <c r="G60" s="335">
        <v>18319</v>
      </c>
      <c r="H60" s="335">
        <v>18358</v>
      </c>
      <c r="I60" s="335">
        <v>18573</v>
      </c>
      <c r="J60" s="335">
        <v>18501</v>
      </c>
      <c r="K60" s="762">
        <v>121.71929050969401</v>
      </c>
      <c r="L60" s="695"/>
      <c r="M60" s="407"/>
      <c r="N60" s="407"/>
    </row>
    <row r="61" spans="1:41" ht="11.7" customHeight="1" x14ac:dyDescent="0.25">
      <c r="A61" s="407"/>
      <c r="B61" s="469"/>
      <c r="C61" s="95" t="s">
        <v>65</v>
      </c>
      <c r="D61" s="415"/>
      <c r="E61" s="335">
        <v>2308</v>
      </c>
      <c r="F61" s="335">
        <v>2298</v>
      </c>
      <c r="G61" s="335">
        <v>2291</v>
      </c>
      <c r="H61" s="335">
        <v>2322</v>
      </c>
      <c r="I61" s="335">
        <v>2363</v>
      </c>
      <c r="J61" s="335">
        <v>2387</v>
      </c>
      <c r="K61" s="762">
        <v>119.192466832504</v>
      </c>
      <c r="L61" s="695"/>
      <c r="M61" s="407"/>
      <c r="N61" s="407"/>
    </row>
    <row r="62" spans="1:41" ht="11.7" customHeight="1" x14ac:dyDescent="0.25">
      <c r="A62" s="407"/>
      <c r="B62" s="469"/>
      <c r="C62" s="95" t="s">
        <v>67</v>
      </c>
      <c r="D62" s="415"/>
      <c r="E62" s="335">
        <v>5445</v>
      </c>
      <c r="F62" s="335">
        <v>5432</v>
      </c>
      <c r="G62" s="335">
        <v>5348</v>
      </c>
      <c r="H62" s="335">
        <v>5402</v>
      </c>
      <c r="I62" s="335">
        <v>5476</v>
      </c>
      <c r="J62" s="335">
        <v>5523</v>
      </c>
      <c r="K62" s="762">
        <v>118.942514830128</v>
      </c>
      <c r="L62" s="695"/>
      <c r="M62" s="407"/>
      <c r="N62" s="407"/>
    </row>
    <row r="63" spans="1:41" ht="11.7" customHeight="1" x14ac:dyDescent="0.25">
      <c r="A63" s="407"/>
      <c r="B63" s="469"/>
      <c r="C63" s="95" t="s">
        <v>77</v>
      </c>
      <c r="D63" s="415"/>
      <c r="E63" s="335">
        <v>7497</v>
      </c>
      <c r="F63" s="335">
        <v>7431</v>
      </c>
      <c r="G63" s="335">
        <v>7396</v>
      </c>
      <c r="H63" s="335">
        <v>7463</v>
      </c>
      <c r="I63" s="335">
        <v>7431</v>
      </c>
      <c r="J63" s="335">
        <v>7364</v>
      </c>
      <c r="K63" s="762">
        <v>114.88694267515901</v>
      </c>
      <c r="L63" s="695"/>
      <c r="M63" s="407"/>
      <c r="N63" s="407"/>
    </row>
    <row r="64" spans="1:41" ht="11.25" customHeight="1" x14ac:dyDescent="0.25">
      <c r="A64" s="407"/>
      <c r="B64" s="469"/>
      <c r="C64" s="95" t="s">
        <v>130</v>
      </c>
      <c r="D64" s="415"/>
      <c r="E64" s="335">
        <v>18320</v>
      </c>
      <c r="F64" s="335">
        <v>18278</v>
      </c>
      <c r="G64" s="335">
        <v>18235</v>
      </c>
      <c r="H64" s="335">
        <v>18242</v>
      </c>
      <c r="I64" s="335">
        <v>18545</v>
      </c>
      <c r="J64" s="335">
        <v>18729</v>
      </c>
      <c r="K64" s="762">
        <v>82.395187671362393</v>
      </c>
      <c r="L64" s="695"/>
      <c r="M64" s="407"/>
      <c r="N64" s="407"/>
      <c r="O64" s="445"/>
    </row>
    <row r="65" spans="1:15" ht="11.7" customHeight="1" x14ac:dyDescent="0.25">
      <c r="A65" s="407"/>
      <c r="B65" s="469"/>
      <c r="C65" s="95" t="s">
        <v>131</v>
      </c>
      <c r="D65" s="415"/>
      <c r="E65" s="335">
        <v>4371</v>
      </c>
      <c r="F65" s="335">
        <v>4297</v>
      </c>
      <c r="G65" s="335">
        <v>4374</v>
      </c>
      <c r="H65" s="335">
        <v>4387</v>
      </c>
      <c r="I65" s="335">
        <v>4403</v>
      </c>
      <c r="J65" s="335">
        <v>4193</v>
      </c>
      <c r="K65" s="762">
        <v>110.42475638599799</v>
      </c>
      <c r="L65" s="695"/>
      <c r="M65" s="407"/>
      <c r="N65" s="407"/>
      <c r="O65" s="1397"/>
    </row>
    <row r="66" spans="1:15" s="698" customFormat="1" ht="7.5" customHeight="1" x14ac:dyDescent="0.15">
      <c r="A66" s="696"/>
      <c r="B66" s="697"/>
      <c r="C66" s="1651" t="s">
        <v>668</v>
      </c>
      <c r="D66" s="1651"/>
      <c r="E66" s="1651"/>
      <c r="F66" s="1651"/>
      <c r="G66" s="1651"/>
      <c r="H66" s="1651"/>
      <c r="I66" s="1651"/>
      <c r="J66" s="1651"/>
      <c r="K66" s="1396"/>
      <c r="L66" s="1396"/>
      <c r="M66" s="1396"/>
      <c r="N66" s="1396"/>
      <c r="O66" s="1398"/>
    </row>
    <row r="67" spans="1:15" ht="13.5" customHeight="1" x14ac:dyDescent="0.25">
      <c r="A67" s="407"/>
      <c r="B67" s="697"/>
      <c r="C67" s="474" t="s">
        <v>435</v>
      </c>
      <c r="D67" s="415"/>
      <c r="E67" s="699"/>
      <c r="F67" s="699"/>
      <c r="G67" s="699"/>
      <c r="H67" s="699"/>
      <c r="I67" s="450" t="s">
        <v>134</v>
      </c>
      <c r="J67" s="584"/>
      <c r="K67" s="584"/>
      <c r="L67" s="584"/>
      <c r="M67" s="526"/>
      <c r="N67" s="407"/>
      <c r="O67" s="434"/>
    </row>
    <row r="68" spans="1:15" ht="9" customHeight="1" x14ac:dyDescent="0.25">
      <c r="A68" s="407"/>
      <c r="B68" s="700"/>
      <c r="C68" s="701" t="s">
        <v>242</v>
      </c>
      <c r="D68" s="415"/>
      <c r="E68" s="699"/>
      <c r="F68" s="699"/>
      <c r="G68" s="699"/>
      <c r="H68" s="699"/>
      <c r="I68" s="702"/>
      <c r="J68" s="584"/>
      <c r="K68" s="584"/>
      <c r="L68" s="584"/>
      <c r="M68" s="526"/>
      <c r="N68" s="407"/>
    </row>
    <row r="69" spans="1:15" ht="13.5" customHeight="1" x14ac:dyDescent="0.25">
      <c r="A69" s="407"/>
      <c r="B69" s="703">
        <v>18</v>
      </c>
      <c r="C69" s="1644">
        <v>42767</v>
      </c>
      <c r="D69" s="1644"/>
      <c r="E69" s="1644"/>
      <c r="F69" s="1644"/>
      <c r="G69" s="417"/>
      <c r="H69" s="417"/>
      <c r="I69" s="417"/>
      <c r="J69" s="417"/>
      <c r="K69" s="417"/>
      <c r="L69" s="417"/>
      <c r="M69" s="417"/>
      <c r="N69" s="417"/>
    </row>
  </sheetData>
  <mergeCells count="13">
    <mergeCell ref="L1:M1"/>
    <mergeCell ref="B2:D2"/>
    <mergeCell ref="C4:L4"/>
    <mergeCell ref="C5:D6"/>
    <mergeCell ref="K6:K7"/>
    <mergeCell ref="E6:I6"/>
    <mergeCell ref="C69:F69"/>
    <mergeCell ref="C41:L41"/>
    <mergeCell ref="C42:D43"/>
    <mergeCell ref="K43:K44"/>
    <mergeCell ref="G30:J30"/>
    <mergeCell ref="C66:J66"/>
    <mergeCell ref="E43:I43"/>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99060</xdr:colOff>
                    <xdr:row>29</xdr:row>
                    <xdr:rowOff>22860</xdr:rowOff>
                  </from>
                  <to>
                    <xdr:col>6</xdr:col>
                    <xdr:colOff>190500</xdr:colOff>
                    <xdr:row>30</xdr:row>
                    <xdr:rowOff>22860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ColWidth="9.109375" defaultRowHeight="13.2" x14ac:dyDescent="0.25"/>
  <cols>
    <col min="1" max="1" width="1" style="412" customWidth="1"/>
    <col min="2" max="2" width="2.5546875" style="412" customWidth="1"/>
    <col min="3" max="3" width="1.109375" style="412" customWidth="1"/>
    <col min="4" max="4" width="25.88671875" style="412" customWidth="1"/>
    <col min="5" max="10" width="7.5546875" style="423" customWidth="1"/>
    <col min="11" max="11" width="7.5546875" style="452" customWidth="1"/>
    <col min="12" max="12" width="7.5546875" style="423" customWidth="1"/>
    <col min="13" max="13" width="7.5546875" style="452" customWidth="1"/>
    <col min="14" max="14" width="2.5546875" style="412" customWidth="1"/>
    <col min="15" max="15" width="1" style="412" customWidth="1"/>
    <col min="16" max="16384" width="9.109375" style="412"/>
  </cols>
  <sheetData>
    <row r="1" spans="1:15" ht="13.5" customHeight="1" x14ac:dyDescent="0.25">
      <c r="A1" s="407"/>
      <c r="B1" s="1671" t="s">
        <v>335</v>
      </c>
      <c r="C1" s="1671"/>
      <c r="D1" s="1671"/>
      <c r="E1" s="409"/>
      <c r="F1" s="409"/>
      <c r="G1" s="409"/>
      <c r="H1" s="409"/>
      <c r="I1" s="409"/>
      <c r="J1" s="410"/>
      <c r="K1" s="705"/>
      <c r="L1" s="705"/>
      <c r="M1" s="705"/>
      <c r="N1" s="411"/>
      <c r="O1" s="407"/>
    </row>
    <row r="2" spans="1:15" ht="6" customHeight="1" x14ac:dyDescent="0.25">
      <c r="A2" s="407"/>
      <c r="B2" s="1672"/>
      <c r="C2" s="1672"/>
      <c r="D2" s="1672"/>
      <c r="E2" s="413"/>
      <c r="F2" s="414"/>
      <c r="G2" s="414"/>
      <c r="H2" s="414"/>
      <c r="I2" s="414"/>
      <c r="J2" s="414"/>
      <c r="K2" s="415"/>
      <c r="L2" s="414"/>
      <c r="M2" s="415"/>
      <c r="N2" s="416"/>
      <c r="O2" s="407"/>
    </row>
    <row r="3" spans="1:15" ht="13.5" customHeight="1" thickBot="1" x14ac:dyDescent="0.3">
      <c r="A3" s="407"/>
      <c r="B3" s="417"/>
      <c r="C3" s="417"/>
      <c r="D3" s="417"/>
      <c r="E3" s="414"/>
      <c r="F3" s="414"/>
      <c r="G3" s="414"/>
      <c r="H3" s="414"/>
      <c r="I3" s="414" t="s">
        <v>34</v>
      </c>
      <c r="J3" s="414"/>
      <c r="K3" s="579"/>
      <c r="L3" s="414"/>
      <c r="M3" s="1126" t="s">
        <v>73</v>
      </c>
      <c r="N3" s="418"/>
      <c r="O3" s="407"/>
    </row>
    <row r="4" spans="1:15" s="421" customFormat="1" ht="13.5" customHeight="1" thickBot="1" x14ac:dyDescent="0.3">
      <c r="A4" s="419"/>
      <c r="B4" s="420"/>
      <c r="C4" s="1673" t="s">
        <v>0</v>
      </c>
      <c r="D4" s="1674"/>
      <c r="E4" s="1674"/>
      <c r="F4" s="1674"/>
      <c r="G4" s="1674"/>
      <c r="H4" s="1674"/>
      <c r="I4" s="1674"/>
      <c r="J4" s="1674"/>
      <c r="K4" s="1674"/>
      <c r="L4" s="1674"/>
      <c r="M4" s="1675"/>
      <c r="N4" s="418"/>
      <c r="O4" s="407"/>
    </row>
    <row r="5" spans="1:15" ht="4.5" customHeight="1" x14ac:dyDescent="0.25">
      <c r="A5" s="407"/>
      <c r="B5" s="417"/>
      <c r="C5" s="1547" t="s">
        <v>78</v>
      </c>
      <c r="D5" s="1547"/>
      <c r="F5" s="879"/>
      <c r="G5" s="879"/>
      <c r="H5" s="879"/>
      <c r="I5" s="424"/>
      <c r="J5" s="424"/>
      <c r="K5" s="424"/>
      <c r="L5" s="424"/>
      <c r="M5" s="424"/>
      <c r="N5" s="418"/>
      <c r="O5" s="407"/>
    </row>
    <row r="6" spans="1:15" ht="12" customHeight="1" x14ac:dyDescent="0.25">
      <c r="A6" s="407"/>
      <c r="B6" s="417"/>
      <c r="C6" s="1547"/>
      <c r="D6" s="1547"/>
      <c r="E6" s="1549">
        <v>2016</v>
      </c>
      <c r="F6" s="1549"/>
      <c r="G6" s="1549"/>
      <c r="H6" s="1549"/>
      <c r="I6" s="1549"/>
      <c r="J6" s="1549"/>
      <c r="K6" s="1549"/>
      <c r="L6" s="1549"/>
      <c r="M6" s="1549"/>
      <c r="N6" s="418"/>
      <c r="O6" s="407"/>
    </row>
    <row r="7" spans="1:15" s="421" customFormat="1" ht="12.75" customHeight="1" x14ac:dyDescent="0.25">
      <c r="A7" s="419"/>
      <c r="B7" s="420"/>
      <c r="C7" s="426"/>
      <c r="D7" s="426"/>
      <c r="E7" s="849" t="s">
        <v>101</v>
      </c>
      <c r="F7" s="849" t="s">
        <v>100</v>
      </c>
      <c r="G7" s="763" t="s">
        <v>99</v>
      </c>
      <c r="H7" s="850" t="s">
        <v>98</v>
      </c>
      <c r="I7" s="849" t="s">
        <v>97</v>
      </c>
      <c r="J7" s="850" t="s">
        <v>96</v>
      </c>
      <c r="K7" s="850" t="s">
        <v>95</v>
      </c>
      <c r="L7" s="850" t="s">
        <v>94</v>
      </c>
      <c r="M7" s="849" t="s">
        <v>93</v>
      </c>
      <c r="N7" s="418"/>
      <c r="O7" s="407"/>
    </row>
    <row r="8" spans="1:15" s="430" customFormat="1" ht="13.5" customHeight="1" x14ac:dyDescent="0.25">
      <c r="A8" s="427"/>
      <c r="B8" s="428"/>
      <c r="C8" s="1661" t="s">
        <v>135</v>
      </c>
      <c r="D8" s="1661"/>
      <c r="E8" s="429"/>
      <c r="F8" s="429"/>
      <c r="G8" s="429"/>
      <c r="H8" s="429"/>
      <c r="I8" s="429"/>
      <c r="J8" s="429"/>
      <c r="K8" s="429"/>
      <c r="L8" s="429"/>
      <c r="M8" s="429"/>
      <c r="N8" s="418"/>
      <c r="O8" s="407"/>
    </row>
    <row r="9" spans="1:15" ht="11.25" customHeight="1" x14ac:dyDescent="0.25">
      <c r="A9" s="407"/>
      <c r="B9" s="1117"/>
      <c r="C9" s="1112" t="s">
        <v>136</v>
      </c>
      <c r="D9" s="1118"/>
      <c r="E9" s="1119">
        <v>245880</v>
      </c>
      <c r="F9" s="1119">
        <v>245113</v>
      </c>
      <c r="G9" s="1119">
        <v>244158</v>
      </c>
      <c r="H9" s="1119">
        <v>243496</v>
      </c>
      <c r="I9" s="1119">
        <v>242338</v>
      </c>
      <c r="J9" s="1119">
        <v>241327</v>
      </c>
      <c r="K9" s="1119">
        <v>240268</v>
      </c>
      <c r="L9" s="1119">
        <v>239957</v>
      </c>
      <c r="M9" s="1119">
        <v>239168</v>
      </c>
      <c r="N9" s="418"/>
      <c r="O9" s="407"/>
    </row>
    <row r="10" spans="1:15" ht="11.25" customHeight="1" x14ac:dyDescent="0.25">
      <c r="A10" s="407"/>
      <c r="B10" s="1117"/>
      <c r="C10" s="1112"/>
      <c r="D10" s="1120" t="s">
        <v>72</v>
      </c>
      <c r="E10" s="1121">
        <v>129126</v>
      </c>
      <c r="F10" s="1121">
        <v>128808</v>
      </c>
      <c r="G10" s="1121">
        <v>128334</v>
      </c>
      <c r="H10" s="1121">
        <v>128026</v>
      </c>
      <c r="I10" s="1121">
        <v>127474</v>
      </c>
      <c r="J10" s="1121">
        <v>126978</v>
      </c>
      <c r="K10" s="1121">
        <v>126502</v>
      </c>
      <c r="L10" s="1121">
        <v>126364</v>
      </c>
      <c r="M10" s="1121">
        <v>126026</v>
      </c>
      <c r="N10" s="418"/>
      <c r="O10" s="407"/>
    </row>
    <row r="11" spans="1:15" ht="11.25" customHeight="1" x14ac:dyDescent="0.25">
      <c r="A11" s="407"/>
      <c r="B11" s="1117"/>
      <c r="C11" s="1112"/>
      <c r="D11" s="1120" t="s">
        <v>71</v>
      </c>
      <c r="E11" s="1121">
        <v>116754</v>
      </c>
      <c r="F11" s="1121">
        <v>116305</v>
      </c>
      <c r="G11" s="1121">
        <v>115824</v>
      </c>
      <c r="H11" s="1121">
        <v>115470</v>
      </c>
      <c r="I11" s="1121">
        <v>114864</v>
      </c>
      <c r="J11" s="1121">
        <v>114349</v>
      </c>
      <c r="K11" s="1121">
        <v>113766</v>
      </c>
      <c r="L11" s="1121">
        <v>113593</v>
      </c>
      <c r="M11" s="1121">
        <v>113142</v>
      </c>
      <c r="N11" s="418"/>
      <c r="O11" s="407"/>
    </row>
    <row r="12" spans="1:15" ht="11.25" customHeight="1" x14ac:dyDescent="0.25">
      <c r="A12" s="407"/>
      <c r="B12" s="1117"/>
      <c r="C12" s="1112" t="s">
        <v>137</v>
      </c>
      <c r="D12" s="1118"/>
      <c r="E12" s="1119">
        <v>2026352</v>
      </c>
      <c r="F12" s="1119">
        <v>2028882</v>
      </c>
      <c r="G12" s="1119">
        <v>2030596</v>
      </c>
      <c r="H12" s="1119">
        <v>2031986</v>
      </c>
      <c r="I12" s="1119">
        <v>2031728</v>
      </c>
      <c r="J12" s="1119">
        <v>2031762</v>
      </c>
      <c r="K12" s="1119">
        <v>2032914</v>
      </c>
      <c r="L12" s="1119">
        <v>2034271</v>
      </c>
      <c r="M12" s="1119">
        <v>2035027</v>
      </c>
      <c r="N12" s="418"/>
      <c r="O12" s="407"/>
    </row>
    <row r="13" spans="1:15" ht="11.25" customHeight="1" x14ac:dyDescent="0.25">
      <c r="A13" s="407"/>
      <c r="B13" s="1117"/>
      <c r="C13" s="1112"/>
      <c r="D13" s="1120" t="s">
        <v>72</v>
      </c>
      <c r="E13" s="1121">
        <v>955222</v>
      </c>
      <c r="F13" s="1121">
        <v>956436</v>
      </c>
      <c r="G13" s="1121">
        <v>957146</v>
      </c>
      <c r="H13" s="1121">
        <v>957682</v>
      </c>
      <c r="I13" s="1121">
        <v>957496</v>
      </c>
      <c r="J13" s="1121">
        <v>957358</v>
      </c>
      <c r="K13" s="1121">
        <v>957739</v>
      </c>
      <c r="L13" s="1121">
        <v>958233</v>
      </c>
      <c r="M13" s="1121">
        <v>958277</v>
      </c>
      <c r="N13" s="418"/>
      <c r="O13" s="407"/>
    </row>
    <row r="14" spans="1:15" ht="11.25" customHeight="1" x14ac:dyDescent="0.25">
      <c r="A14" s="407"/>
      <c r="B14" s="1117"/>
      <c r="C14" s="1112"/>
      <c r="D14" s="1120" t="s">
        <v>71</v>
      </c>
      <c r="E14" s="1121">
        <v>1071130</v>
      </c>
      <c r="F14" s="1121">
        <v>1072446</v>
      </c>
      <c r="G14" s="1121">
        <v>1073450</v>
      </c>
      <c r="H14" s="1121">
        <v>1074304</v>
      </c>
      <c r="I14" s="1121">
        <v>1074232</v>
      </c>
      <c r="J14" s="1121">
        <v>1074404</v>
      </c>
      <c r="K14" s="1121">
        <v>1075175</v>
      </c>
      <c r="L14" s="1121">
        <v>1076038</v>
      </c>
      <c r="M14" s="1121">
        <v>1076750</v>
      </c>
      <c r="N14" s="418"/>
      <c r="O14" s="407"/>
    </row>
    <row r="15" spans="1:15" ht="11.25" customHeight="1" x14ac:dyDescent="0.25">
      <c r="A15" s="407"/>
      <c r="B15" s="1117"/>
      <c r="C15" s="1112" t="s">
        <v>138</v>
      </c>
      <c r="D15" s="1118"/>
      <c r="E15" s="1119">
        <v>719062</v>
      </c>
      <c r="F15" s="1119">
        <v>720405</v>
      </c>
      <c r="G15" s="1119">
        <v>721339</v>
      </c>
      <c r="H15" s="1119">
        <v>720932</v>
      </c>
      <c r="I15" s="1119">
        <v>714835</v>
      </c>
      <c r="J15" s="1119">
        <v>714877</v>
      </c>
      <c r="K15" s="1119">
        <v>715939</v>
      </c>
      <c r="L15" s="1119">
        <v>717288</v>
      </c>
      <c r="M15" s="1119">
        <v>717642</v>
      </c>
      <c r="N15" s="418"/>
      <c r="O15" s="407"/>
    </row>
    <row r="16" spans="1:15" ht="11.25" customHeight="1" x14ac:dyDescent="0.25">
      <c r="A16" s="407"/>
      <c r="B16" s="1117"/>
      <c r="C16" s="1112"/>
      <c r="D16" s="1120" t="s">
        <v>72</v>
      </c>
      <c r="E16" s="1121">
        <v>133014</v>
      </c>
      <c r="F16" s="1121">
        <v>133512</v>
      </c>
      <c r="G16" s="1121">
        <v>133695</v>
      </c>
      <c r="H16" s="1121">
        <v>133784</v>
      </c>
      <c r="I16" s="1121">
        <v>130977</v>
      </c>
      <c r="J16" s="1121">
        <v>131160</v>
      </c>
      <c r="K16" s="1121">
        <v>131697</v>
      </c>
      <c r="L16" s="1121">
        <v>132215</v>
      </c>
      <c r="M16" s="1121">
        <v>132410</v>
      </c>
      <c r="N16" s="418"/>
      <c r="O16" s="407"/>
    </row>
    <row r="17" spans="1:15" ht="11.25" customHeight="1" x14ac:dyDescent="0.25">
      <c r="A17" s="407"/>
      <c r="B17" s="1117"/>
      <c r="C17" s="1112"/>
      <c r="D17" s="1120" t="s">
        <v>71</v>
      </c>
      <c r="E17" s="1121">
        <v>586048</v>
      </c>
      <c r="F17" s="1121">
        <v>586893</v>
      </c>
      <c r="G17" s="1121">
        <v>587644</v>
      </c>
      <c r="H17" s="1121">
        <v>587148</v>
      </c>
      <c r="I17" s="1121">
        <v>583858</v>
      </c>
      <c r="J17" s="1121">
        <v>583717</v>
      </c>
      <c r="K17" s="1121">
        <v>584242</v>
      </c>
      <c r="L17" s="1121">
        <v>585073</v>
      </c>
      <c r="M17" s="1121">
        <v>585232</v>
      </c>
      <c r="N17" s="418"/>
      <c r="O17" s="407"/>
    </row>
    <row r="18" spans="1:15" ht="9.75" customHeight="1" x14ac:dyDescent="0.25">
      <c r="A18" s="407"/>
      <c r="B18" s="1117"/>
      <c r="C18" s="1666" t="s">
        <v>669</v>
      </c>
      <c r="D18" s="1666"/>
      <c r="E18" s="1666"/>
      <c r="F18" s="1666"/>
      <c r="G18" s="1666"/>
      <c r="H18" s="1666"/>
      <c r="I18" s="1666"/>
      <c r="J18" s="1666"/>
      <c r="K18" s="1666"/>
      <c r="L18" s="1666"/>
      <c r="M18" s="1666"/>
      <c r="N18" s="418"/>
      <c r="O18" s="88"/>
    </row>
    <row r="19" spans="1:15" ht="9" customHeight="1" thickBot="1" x14ac:dyDescent="0.3">
      <c r="A19" s="407"/>
      <c r="B19" s="417"/>
      <c r="C19" s="706"/>
      <c r="D19" s="706"/>
      <c r="E19" s="706"/>
      <c r="F19" s="706"/>
      <c r="G19" s="706"/>
      <c r="H19" s="706"/>
      <c r="I19" s="706"/>
      <c r="J19" s="706"/>
      <c r="K19" s="706"/>
      <c r="L19" s="706"/>
      <c r="M19" s="706"/>
      <c r="N19" s="418"/>
      <c r="O19" s="88"/>
    </row>
    <row r="20" spans="1:15" ht="15" customHeight="1" thickBot="1" x14ac:dyDescent="0.3">
      <c r="A20" s="407"/>
      <c r="B20" s="417"/>
      <c r="C20" s="1658" t="s">
        <v>497</v>
      </c>
      <c r="D20" s="1659"/>
      <c r="E20" s="1659"/>
      <c r="F20" s="1659"/>
      <c r="G20" s="1659"/>
      <c r="H20" s="1659"/>
      <c r="I20" s="1659"/>
      <c r="J20" s="1659"/>
      <c r="K20" s="1659"/>
      <c r="L20" s="1659"/>
      <c r="M20" s="1660"/>
      <c r="N20" s="418"/>
      <c r="O20" s="407"/>
    </row>
    <row r="21" spans="1:15" ht="9.75" customHeight="1" x14ac:dyDescent="0.25">
      <c r="A21" s="407"/>
      <c r="B21" s="417"/>
      <c r="C21" s="89" t="s">
        <v>78</v>
      </c>
      <c r="D21" s="415"/>
      <c r="E21" s="431"/>
      <c r="F21" s="431"/>
      <c r="G21" s="431"/>
      <c r="H21" s="431"/>
      <c r="I21" s="431"/>
      <c r="J21" s="431"/>
      <c r="K21" s="431"/>
      <c r="L21" s="431"/>
      <c r="M21" s="431"/>
      <c r="N21" s="418"/>
      <c r="O21" s="407"/>
    </row>
    <row r="22" spans="1:15" ht="13.5" customHeight="1" x14ac:dyDescent="0.25">
      <c r="A22" s="407"/>
      <c r="B22" s="417"/>
      <c r="C22" s="1661" t="s">
        <v>139</v>
      </c>
      <c r="D22" s="1661"/>
      <c r="E22" s="412"/>
      <c r="F22" s="429"/>
      <c r="G22" s="429"/>
      <c r="H22" s="429"/>
      <c r="I22" s="429"/>
      <c r="J22" s="429"/>
      <c r="K22" s="429"/>
      <c r="L22" s="429"/>
      <c r="M22" s="429"/>
      <c r="N22" s="418"/>
      <c r="O22" s="407"/>
    </row>
    <row r="23" spans="1:15" s="421" customFormat="1" ht="11.25" customHeight="1" x14ac:dyDescent="0.2">
      <c r="A23" s="419"/>
      <c r="B23" s="1122"/>
      <c r="C23" s="1106" t="s">
        <v>140</v>
      </c>
      <c r="D23" s="1123"/>
      <c r="E23" s="1109">
        <v>1126387</v>
      </c>
      <c r="F23" s="1109">
        <v>1131721</v>
      </c>
      <c r="G23" s="1109">
        <v>1136647</v>
      </c>
      <c r="H23" s="1109">
        <v>1137350</v>
      </c>
      <c r="I23" s="1109">
        <v>1102416</v>
      </c>
      <c r="J23" s="1109">
        <v>1106905</v>
      </c>
      <c r="K23" s="1109">
        <v>1109283</v>
      </c>
      <c r="L23" s="1109">
        <v>1101176</v>
      </c>
      <c r="M23" s="1109">
        <v>1045961</v>
      </c>
      <c r="N23" s="418"/>
      <c r="O23" s="419"/>
    </row>
    <row r="24" spans="1:15" ht="11.25" customHeight="1" x14ac:dyDescent="0.25">
      <c r="A24" s="407"/>
      <c r="B24" s="1117"/>
      <c r="C24" s="1667" t="s">
        <v>350</v>
      </c>
      <c r="D24" s="1667"/>
      <c r="E24" s="1109">
        <v>83374</v>
      </c>
      <c r="F24" s="1109">
        <v>83285</v>
      </c>
      <c r="G24" s="1109">
        <v>83725</v>
      </c>
      <c r="H24" s="1109">
        <v>84025</v>
      </c>
      <c r="I24" s="1109">
        <v>84128</v>
      </c>
      <c r="J24" s="1109">
        <v>84623</v>
      </c>
      <c r="K24" s="1109">
        <v>85380</v>
      </c>
      <c r="L24" s="1109">
        <v>85591</v>
      </c>
      <c r="M24" s="1109">
        <v>80406</v>
      </c>
      <c r="N24" s="432"/>
      <c r="O24" s="407"/>
    </row>
    <row r="25" spans="1:15" ht="11.25" customHeight="1" x14ac:dyDescent="0.25">
      <c r="A25" s="407"/>
      <c r="B25" s="1117"/>
      <c r="C25" s="1670" t="s">
        <v>141</v>
      </c>
      <c r="D25" s="1670"/>
      <c r="E25" s="1109">
        <v>5755</v>
      </c>
      <c r="F25" s="1109">
        <v>6612</v>
      </c>
      <c r="G25" s="1109">
        <v>5431</v>
      </c>
      <c r="H25" s="1109">
        <v>1686</v>
      </c>
      <c r="I25" s="1109">
        <v>1717</v>
      </c>
      <c r="J25" s="1109">
        <v>960</v>
      </c>
      <c r="K25" s="1109">
        <v>837</v>
      </c>
      <c r="L25" s="1109">
        <v>1085</v>
      </c>
      <c r="M25" s="1109">
        <v>1372</v>
      </c>
      <c r="N25" s="418"/>
      <c r="O25" s="434"/>
    </row>
    <row r="26" spans="1:15" ht="11.25" customHeight="1" x14ac:dyDescent="0.25">
      <c r="A26" s="407"/>
      <c r="B26" s="1117"/>
      <c r="C26" s="1667" t="s">
        <v>142</v>
      </c>
      <c r="D26" s="1667"/>
      <c r="E26" s="1124">
        <v>13306</v>
      </c>
      <c r="F26" s="1124">
        <v>13299</v>
      </c>
      <c r="G26" s="1124">
        <v>13282</v>
      </c>
      <c r="H26" s="1124">
        <v>13264</v>
      </c>
      <c r="I26" s="1124">
        <v>13256</v>
      </c>
      <c r="J26" s="1124">
        <v>13250</v>
      </c>
      <c r="K26" s="1124">
        <v>13239</v>
      </c>
      <c r="L26" s="1124">
        <v>13198</v>
      </c>
      <c r="M26" s="1124">
        <v>12990</v>
      </c>
      <c r="N26" s="418"/>
      <c r="O26" s="407"/>
    </row>
    <row r="27" spans="1:15" ht="11.25" customHeight="1" x14ac:dyDescent="0.25">
      <c r="A27" s="407"/>
      <c r="B27" s="1117"/>
      <c r="C27" s="1667" t="s">
        <v>351</v>
      </c>
      <c r="D27" s="1667"/>
      <c r="E27" s="1109">
        <v>12541</v>
      </c>
      <c r="F27" s="1109">
        <v>12539</v>
      </c>
      <c r="G27" s="1109">
        <v>12516</v>
      </c>
      <c r="H27" s="1109">
        <v>12498</v>
      </c>
      <c r="I27" s="1109">
        <v>12492</v>
      </c>
      <c r="J27" s="1109">
        <v>12456</v>
      </c>
      <c r="K27" s="1109">
        <v>12408</v>
      </c>
      <c r="L27" s="1109">
        <v>12296</v>
      </c>
      <c r="M27" s="1109">
        <v>12030</v>
      </c>
      <c r="N27" s="418"/>
      <c r="O27" s="407"/>
    </row>
    <row r="28" spans="1:15" s="438" customFormat="1" ht="9.75" customHeight="1" x14ac:dyDescent="0.25">
      <c r="A28" s="435"/>
      <c r="B28" s="1125"/>
      <c r="C28" s="1666" t="s">
        <v>670</v>
      </c>
      <c r="D28" s="1666"/>
      <c r="E28" s="1666"/>
      <c r="F28" s="1666"/>
      <c r="G28" s="1666"/>
      <c r="H28" s="1666"/>
      <c r="I28" s="1666"/>
      <c r="J28" s="1666"/>
      <c r="K28" s="1666"/>
      <c r="L28" s="1666"/>
      <c r="M28" s="1666"/>
      <c r="N28" s="436"/>
      <c r="O28" s="437"/>
    </row>
    <row r="29" spans="1:15" ht="9" customHeight="1" thickBot="1" x14ac:dyDescent="0.3">
      <c r="A29" s="407"/>
      <c r="B29" s="417"/>
      <c r="C29" s="417"/>
      <c r="D29" s="417"/>
      <c r="E29" s="414"/>
      <c r="F29" s="414"/>
      <c r="G29" s="414"/>
      <c r="H29" s="414"/>
      <c r="I29" s="414"/>
      <c r="J29" s="414"/>
      <c r="K29" s="415"/>
      <c r="L29" s="414"/>
      <c r="M29" s="415"/>
      <c r="N29" s="418"/>
      <c r="O29" s="439"/>
    </row>
    <row r="30" spans="1:15" ht="13.5" customHeight="1" thickBot="1" x14ac:dyDescent="0.3">
      <c r="A30" s="407"/>
      <c r="B30" s="417"/>
      <c r="C30" s="1645" t="s">
        <v>1</v>
      </c>
      <c r="D30" s="1646"/>
      <c r="E30" s="1646"/>
      <c r="F30" s="1646"/>
      <c r="G30" s="1646"/>
      <c r="H30" s="1646"/>
      <c r="I30" s="1646"/>
      <c r="J30" s="1646"/>
      <c r="K30" s="1646"/>
      <c r="L30" s="1646"/>
      <c r="M30" s="1647"/>
      <c r="N30" s="418"/>
      <c r="O30" s="407"/>
    </row>
    <row r="31" spans="1:15" ht="9.75" customHeight="1" x14ac:dyDescent="0.25">
      <c r="A31" s="407"/>
      <c r="B31" s="417"/>
      <c r="C31" s="89" t="s">
        <v>78</v>
      </c>
      <c r="D31" s="415"/>
      <c r="E31" s="440"/>
      <c r="F31" s="440"/>
      <c r="G31" s="440"/>
      <c r="H31" s="440"/>
      <c r="I31" s="440"/>
      <c r="J31" s="440"/>
      <c r="K31" s="440"/>
      <c r="L31" s="440"/>
      <c r="M31" s="440"/>
      <c r="N31" s="418"/>
      <c r="O31" s="407"/>
    </row>
    <row r="32" spans="1:15" s="445" customFormat="1" ht="13.5" customHeight="1" x14ac:dyDescent="0.25">
      <c r="A32" s="441"/>
      <c r="B32" s="442"/>
      <c r="C32" s="1668" t="s">
        <v>330</v>
      </c>
      <c r="D32" s="1668"/>
      <c r="E32" s="443">
        <v>233879</v>
      </c>
      <c r="F32" s="443">
        <v>221673</v>
      </c>
      <c r="G32" s="443">
        <v>219245</v>
      </c>
      <c r="H32" s="443">
        <v>217051</v>
      </c>
      <c r="I32" s="443">
        <v>223048</v>
      </c>
      <c r="J32" s="443">
        <v>210834</v>
      </c>
      <c r="K32" s="443">
        <v>227078</v>
      </c>
      <c r="L32" s="443">
        <v>225753</v>
      </c>
      <c r="M32" s="443">
        <v>222066</v>
      </c>
      <c r="N32" s="444"/>
      <c r="O32" s="441"/>
    </row>
    <row r="33" spans="1:15" s="445" customFormat="1" ht="15" customHeight="1" x14ac:dyDescent="0.25">
      <c r="A33" s="441"/>
      <c r="B33" s="442"/>
      <c r="C33" s="707" t="s">
        <v>329</v>
      </c>
      <c r="D33" s="707"/>
      <c r="E33" s="86"/>
      <c r="F33" s="86"/>
      <c r="G33" s="86"/>
      <c r="H33" s="86"/>
      <c r="I33" s="86"/>
      <c r="J33" s="86"/>
      <c r="K33" s="86"/>
      <c r="L33" s="86"/>
      <c r="M33" s="86"/>
      <c r="N33" s="444"/>
      <c r="O33" s="441"/>
    </row>
    <row r="34" spans="1:15" s="421" customFormat="1" ht="12.75" customHeight="1" x14ac:dyDescent="0.2">
      <c r="A34" s="419"/>
      <c r="B34" s="1122"/>
      <c r="C34" s="1669" t="s">
        <v>143</v>
      </c>
      <c r="D34" s="1669"/>
      <c r="E34" s="1109">
        <v>182548</v>
      </c>
      <c r="F34" s="1109">
        <v>173279</v>
      </c>
      <c r="G34" s="1109">
        <v>172183</v>
      </c>
      <c r="H34" s="1109">
        <v>170809</v>
      </c>
      <c r="I34" s="1109">
        <v>176833</v>
      </c>
      <c r="J34" s="1109">
        <v>165739</v>
      </c>
      <c r="K34" s="1109">
        <v>177526</v>
      </c>
      <c r="L34" s="1109">
        <v>176231</v>
      </c>
      <c r="M34" s="1109">
        <v>175033</v>
      </c>
      <c r="N34" s="446"/>
      <c r="O34" s="419"/>
    </row>
    <row r="35" spans="1:15" s="421" customFormat="1" ht="23.25" customHeight="1" x14ac:dyDescent="0.2">
      <c r="A35" s="419"/>
      <c r="B35" s="1122"/>
      <c r="C35" s="1669" t="s">
        <v>144</v>
      </c>
      <c r="D35" s="1669"/>
      <c r="E35" s="1109">
        <v>10874</v>
      </c>
      <c r="F35" s="1109">
        <v>9379</v>
      </c>
      <c r="G35" s="1109">
        <v>9048</v>
      </c>
      <c r="H35" s="1109">
        <v>8802</v>
      </c>
      <c r="I35" s="1109">
        <v>8958</v>
      </c>
      <c r="J35" s="1109">
        <v>8267</v>
      </c>
      <c r="K35" s="1109">
        <v>10516</v>
      </c>
      <c r="L35" s="1109">
        <v>11446</v>
      </c>
      <c r="M35" s="1109">
        <v>11352</v>
      </c>
      <c r="N35" s="446"/>
      <c r="O35" s="419"/>
    </row>
    <row r="36" spans="1:15" s="421" customFormat="1" ht="21.75" customHeight="1" x14ac:dyDescent="0.2">
      <c r="A36" s="419"/>
      <c r="B36" s="1122"/>
      <c r="C36" s="1669" t="s">
        <v>146</v>
      </c>
      <c r="D36" s="1669"/>
      <c r="E36" s="1109">
        <v>40425</v>
      </c>
      <c r="F36" s="1109">
        <v>38985</v>
      </c>
      <c r="G36" s="1109">
        <v>37902</v>
      </c>
      <c r="H36" s="1109">
        <v>36431</v>
      </c>
      <c r="I36" s="1109">
        <v>35619</v>
      </c>
      <c r="J36" s="1109">
        <v>34604</v>
      </c>
      <c r="K36" s="1109">
        <v>35927</v>
      </c>
      <c r="L36" s="1109">
        <v>34817</v>
      </c>
      <c r="M36" s="1109">
        <v>32794</v>
      </c>
      <c r="N36" s="446"/>
      <c r="O36" s="419"/>
    </row>
    <row r="37" spans="1:15" s="421" customFormat="1" ht="20.25" customHeight="1" x14ac:dyDescent="0.2">
      <c r="A37" s="419"/>
      <c r="B37" s="1122"/>
      <c r="C37" s="1669" t="s">
        <v>147</v>
      </c>
      <c r="D37" s="1669"/>
      <c r="E37" s="1109">
        <v>32</v>
      </c>
      <c r="F37" s="1109">
        <v>30</v>
      </c>
      <c r="G37" s="1109">
        <v>39</v>
      </c>
      <c r="H37" s="1109">
        <v>37</v>
      </c>
      <c r="I37" s="1109">
        <v>38</v>
      </c>
      <c r="J37" s="1109">
        <v>39</v>
      </c>
      <c r="K37" s="1109">
        <v>44</v>
      </c>
      <c r="L37" s="1109">
        <v>45</v>
      </c>
      <c r="M37" s="1109">
        <v>40</v>
      </c>
      <c r="N37" s="446"/>
      <c r="O37" s="419"/>
    </row>
    <row r="38" spans="1:15" ht="15" customHeight="1" x14ac:dyDescent="0.25">
      <c r="A38" s="407"/>
      <c r="B38" s="417"/>
      <c r="C38" s="1668" t="s">
        <v>343</v>
      </c>
      <c r="D38" s="1668"/>
      <c r="E38" s="443"/>
      <c r="F38" s="443"/>
      <c r="G38" s="443"/>
      <c r="H38" s="443"/>
      <c r="I38" s="443"/>
      <c r="J38" s="443"/>
      <c r="K38" s="443"/>
      <c r="L38" s="443"/>
      <c r="M38" s="443"/>
      <c r="N38" s="418"/>
      <c r="O38" s="407"/>
    </row>
    <row r="39" spans="1:15" ht="10.5" customHeight="1" x14ac:dyDescent="0.25">
      <c r="A39" s="407"/>
      <c r="B39" s="417"/>
      <c r="C39" s="1112" t="s">
        <v>62</v>
      </c>
      <c r="D39" s="1107"/>
      <c r="E39" s="1108">
        <v>14014</v>
      </c>
      <c r="F39" s="1108">
        <v>13658</v>
      </c>
      <c r="G39" s="1108">
        <v>13420</v>
      </c>
      <c r="H39" s="1108">
        <v>13008</v>
      </c>
      <c r="I39" s="1108">
        <v>13697</v>
      </c>
      <c r="J39" s="1108">
        <v>12774</v>
      </c>
      <c r="K39" s="1108">
        <v>12919</v>
      </c>
      <c r="L39" s="1108">
        <v>12592</v>
      </c>
      <c r="M39" s="1108">
        <v>12193</v>
      </c>
      <c r="N39" s="418"/>
      <c r="O39" s="407">
        <v>24716</v>
      </c>
    </row>
    <row r="40" spans="1:15" ht="10.5" customHeight="1" x14ac:dyDescent="0.25">
      <c r="A40" s="407"/>
      <c r="B40" s="417"/>
      <c r="C40" s="1112" t="s">
        <v>55</v>
      </c>
      <c r="D40" s="1107"/>
      <c r="E40" s="1108">
        <v>3458</v>
      </c>
      <c r="F40" s="1108">
        <v>3141</v>
      </c>
      <c r="G40" s="1108">
        <v>2992</v>
      </c>
      <c r="H40" s="1108">
        <v>3038</v>
      </c>
      <c r="I40" s="1108">
        <v>3108</v>
      </c>
      <c r="J40" s="1108">
        <v>3032</v>
      </c>
      <c r="K40" s="1108">
        <v>3368</v>
      </c>
      <c r="L40" s="1108">
        <v>3349</v>
      </c>
      <c r="M40" s="1108">
        <v>3367</v>
      </c>
      <c r="N40" s="418"/>
      <c r="O40" s="407">
        <v>5505</v>
      </c>
    </row>
    <row r="41" spans="1:15" ht="10.5" customHeight="1" x14ac:dyDescent="0.25">
      <c r="A41" s="407"/>
      <c r="B41" s="417"/>
      <c r="C41" s="1112" t="s">
        <v>64</v>
      </c>
      <c r="D41" s="1107"/>
      <c r="E41" s="1108">
        <v>18077</v>
      </c>
      <c r="F41" s="1108">
        <v>17392</v>
      </c>
      <c r="G41" s="1108">
        <v>17130</v>
      </c>
      <c r="H41" s="1108">
        <v>17233</v>
      </c>
      <c r="I41" s="1108">
        <v>18100</v>
      </c>
      <c r="J41" s="1108">
        <v>16662</v>
      </c>
      <c r="K41" s="1108">
        <v>16865</v>
      </c>
      <c r="L41" s="1108">
        <v>16371</v>
      </c>
      <c r="M41" s="1108">
        <v>16026</v>
      </c>
      <c r="N41" s="418"/>
      <c r="O41" s="407">
        <v>35834</v>
      </c>
    </row>
    <row r="42" spans="1:15" ht="10.5" customHeight="1" x14ac:dyDescent="0.25">
      <c r="A42" s="407"/>
      <c r="B42" s="417"/>
      <c r="C42" s="1112" t="s">
        <v>66</v>
      </c>
      <c r="D42" s="1107"/>
      <c r="E42" s="1108">
        <v>2212</v>
      </c>
      <c r="F42" s="1108">
        <v>2026</v>
      </c>
      <c r="G42" s="1108">
        <v>2048</v>
      </c>
      <c r="H42" s="1108">
        <v>2048</v>
      </c>
      <c r="I42" s="1108">
        <v>2152</v>
      </c>
      <c r="J42" s="1108">
        <v>1903</v>
      </c>
      <c r="K42" s="1108">
        <v>2045</v>
      </c>
      <c r="L42" s="1108">
        <v>1960</v>
      </c>
      <c r="M42" s="1108">
        <v>1914</v>
      </c>
      <c r="N42" s="418"/>
      <c r="O42" s="407">
        <v>3304</v>
      </c>
    </row>
    <row r="43" spans="1:15" ht="10.5" customHeight="1" x14ac:dyDescent="0.25">
      <c r="A43" s="407"/>
      <c r="B43" s="417"/>
      <c r="C43" s="1112" t="s">
        <v>75</v>
      </c>
      <c r="D43" s="1107"/>
      <c r="E43" s="1108">
        <v>3618</v>
      </c>
      <c r="F43" s="1108">
        <v>3411</v>
      </c>
      <c r="G43" s="1108">
        <v>3355</v>
      </c>
      <c r="H43" s="1108">
        <v>3410</v>
      </c>
      <c r="I43" s="1108">
        <v>3417</v>
      </c>
      <c r="J43" s="1108">
        <v>3230</v>
      </c>
      <c r="K43" s="1108">
        <v>3414</v>
      </c>
      <c r="L43" s="1108">
        <v>3310</v>
      </c>
      <c r="M43" s="1108">
        <v>3326</v>
      </c>
      <c r="N43" s="418"/>
      <c r="O43" s="407">
        <v>6334</v>
      </c>
    </row>
    <row r="44" spans="1:15" ht="10.5" customHeight="1" x14ac:dyDescent="0.25">
      <c r="A44" s="407"/>
      <c r="B44" s="417"/>
      <c r="C44" s="1112" t="s">
        <v>61</v>
      </c>
      <c r="D44" s="1107"/>
      <c r="E44" s="1108">
        <v>7874</v>
      </c>
      <c r="F44" s="1108">
        <v>7399</v>
      </c>
      <c r="G44" s="1108">
        <v>7367</v>
      </c>
      <c r="H44" s="1108">
        <v>7335</v>
      </c>
      <c r="I44" s="1108">
        <v>7545</v>
      </c>
      <c r="J44" s="1108">
        <v>7330</v>
      </c>
      <c r="K44" s="1108">
        <v>7682</v>
      </c>
      <c r="L44" s="1108">
        <v>7524</v>
      </c>
      <c r="M44" s="1108">
        <v>7664</v>
      </c>
      <c r="N44" s="418"/>
      <c r="O44" s="407">
        <v>14052</v>
      </c>
    </row>
    <row r="45" spans="1:15" ht="10.5" customHeight="1" x14ac:dyDescent="0.25">
      <c r="A45" s="407"/>
      <c r="B45" s="417"/>
      <c r="C45" s="1112" t="s">
        <v>56</v>
      </c>
      <c r="D45" s="1107"/>
      <c r="E45" s="1108">
        <v>3573</v>
      </c>
      <c r="F45" s="1108">
        <v>3189</v>
      </c>
      <c r="G45" s="1108">
        <v>3083</v>
      </c>
      <c r="H45" s="1108">
        <v>3251</v>
      </c>
      <c r="I45" s="1108">
        <v>3335</v>
      </c>
      <c r="J45" s="1108">
        <v>3163</v>
      </c>
      <c r="K45" s="1108">
        <v>3507</v>
      </c>
      <c r="L45" s="1108">
        <v>3247</v>
      </c>
      <c r="M45" s="1108">
        <v>3114</v>
      </c>
      <c r="N45" s="418"/>
      <c r="O45" s="407">
        <v>5973</v>
      </c>
    </row>
    <row r="46" spans="1:15" ht="10.5" customHeight="1" x14ac:dyDescent="0.25">
      <c r="A46" s="407"/>
      <c r="B46" s="417"/>
      <c r="C46" s="1112" t="s">
        <v>74</v>
      </c>
      <c r="D46" s="1107"/>
      <c r="E46" s="1108">
        <v>10504</v>
      </c>
      <c r="F46" s="1108">
        <v>8461</v>
      </c>
      <c r="G46" s="1108">
        <v>7243</v>
      </c>
      <c r="H46" s="1108">
        <v>6960</v>
      </c>
      <c r="I46" s="1108">
        <v>7166</v>
      </c>
      <c r="J46" s="1108">
        <v>7665</v>
      </c>
      <c r="K46" s="1108">
        <v>13451</v>
      </c>
      <c r="L46" s="1108">
        <v>16605</v>
      </c>
      <c r="M46" s="1108">
        <v>16845</v>
      </c>
      <c r="N46" s="418"/>
      <c r="O46" s="407">
        <v>26102</v>
      </c>
    </row>
    <row r="47" spans="1:15" ht="10.5" customHeight="1" x14ac:dyDescent="0.25">
      <c r="A47" s="407"/>
      <c r="B47" s="417"/>
      <c r="C47" s="1112" t="s">
        <v>76</v>
      </c>
      <c r="D47" s="1107"/>
      <c r="E47" s="1108">
        <v>2618</v>
      </c>
      <c r="F47" s="1108">
        <v>2440</v>
      </c>
      <c r="G47" s="1108">
        <v>2409</v>
      </c>
      <c r="H47" s="1108">
        <v>2381</v>
      </c>
      <c r="I47" s="1108">
        <v>2466</v>
      </c>
      <c r="J47" s="1108">
        <v>2283</v>
      </c>
      <c r="K47" s="1108">
        <v>2370</v>
      </c>
      <c r="L47" s="1108">
        <v>2323</v>
      </c>
      <c r="M47" s="1108">
        <v>2250</v>
      </c>
      <c r="N47" s="418"/>
      <c r="O47" s="407">
        <v>4393</v>
      </c>
    </row>
    <row r="48" spans="1:15" ht="10.5" customHeight="1" x14ac:dyDescent="0.25">
      <c r="A48" s="407"/>
      <c r="B48" s="417"/>
      <c r="C48" s="1112" t="s">
        <v>60</v>
      </c>
      <c r="D48" s="1107"/>
      <c r="E48" s="1108">
        <v>7914</v>
      </c>
      <c r="F48" s="1108">
        <v>7560</v>
      </c>
      <c r="G48" s="1108">
        <v>7500</v>
      </c>
      <c r="H48" s="1108">
        <v>7600</v>
      </c>
      <c r="I48" s="1108">
        <v>7840</v>
      </c>
      <c r="J48" s="1108">
        <v>6920</v>
      </c>
      <c r="K48" s="1108">
        <v>7412</v>
      </c>
      <c r="L48" s="1108">
        <v>7321</v>
      </c>
      <c r="M48" s="1108">
        <v>7598</v>
      </c>
      <c r="N48" s="418"/>
      <c r="O48" s="407">
        <v>16923</v>
      </c>
    </row>
    <row r="49" spans="1:15" ht="10.5" customHeight="1" x14ac:dyDescent="0.25">
      <c r="A49" s="407"/>
      <c r="B49" s="417"/>
      <c r="C49" s="1112" t="s">
        <v>59</v>
      </c>
      <c r="D49" s="1107"/>
      <c r="E49" s="1108">
        <v>47588</v>
      </c>
      <c r="F49" s="1108">
        <v>46143</v>
      </c>
      <c r="G49" s="1108">
        <v>45703</v>
      </c>
      <c r="H49" s="1108">
        <v>44701</v>
      </c>
      <c r="I49" s="1108">
        <v>45144</v>
      </c>
      <c r="J49" s="1108">
        <v>44027</v>
      </c>
      <c r="K49" s="1108">
        <v>46240</v>
      </c>
      <c r="L49" s="1108">
        <v>45101</v>
      </c>
      <c r="M49" s="1108">
        <v>43947</v>
      </c>
      <c r="N49" s="418"/>
      <c r="O49" s="407">
        <v>81201</v>
      </c>
    </row>
    <row r="50" spans="1:15" ht="10.5" customHeight="1" x14ac:dyDescent="0.25">
      <c r="A50" s="407"/>
      <c r="B50" s="417"/>
      <c r="C50" s="1112" t="s">
        <v>57</v>
      </c>
      <c r="D50" s="1107"/>
      <c r="E50" s="1108">
        <v>2684</v>
      </c>
      <c r="F50" s="1108">
        <v>2448</v>
      </c>
      <c r="G50" s="1108">
        <v>2310</v>
      </c>
      <c r="H50" s="1108">
        <v>2315</v>
      </c>
      <c r="I50" s="1108">
        <v>2497</v>
      </c>
      <c r="J50" s="1108">
        <v>2356</v>
      </c>
      <c r="K50" s="1108">
        <v>2532</v>
      </c>
      <c r="L50" s="1108">
        <v>2407</v>
      </c>
      <c r="M50" s="1108">
        <v>2465</v>
      </c>
      <c r="N50" s="418"/>
      <c r="O50" s="407">
        <v>4403</v>
      </c>
    </row>
    <row r="51" spans="1:15" ht="10.5" customHeight="1" x14ac:dyDescent="0.25">
      <c r="A51" s="407"/>
      <c r="B51" s="417"/>
      <c r="C51" s="1112" t="s">
        <v>63</v>
      </c>
      <c r="D51" s="1107"/>
      <c r="E51" s="1108">
        <v>49711</v>
      </c>
      <c r="F51" s="1108">
        <v>47518</v>
      </c>
      <c r="G51" s="1108">
        <v>48367</v>
      </c>
      <c r="H51" s="1108">
        <v>48206</v>
      </c>
      <c r="I51" s="1108">
        <v>49200</v>
      </c>
      <c r="J51" s="1108">
        <v>45267</v>
      </c>
      <c r="K51" s="1108">
        <v>46901</v>
      </c>
      <c r="L51" s="1108">
        <v>46241</v>
      </c>
      <c r="M51" s="1108">
        <v>45195</v>
      </c>
      <c r="N51" s="418"/>
      <c r="O51" s="407">
        <v>88638</v>
      </c>
    </row>
    <row r="52" spans="1:15" ht="10.5" customHeight="1" x14ac:dyDescent="0.25">
      <c r="A52" s="407"/>
      <c r="B52" s="417"/>
      <c r="C52" s="1112" t="s">
        <v>79</v>
      </c>
      <c r="D52" s="1107"/>
      <c r="E52" s="1108">
        <v>9244</v>
      </c>
      <c r="F52" s="1108">
        <v>8635</v>
      </c>
      <c r="G52" s="1108">
        <v>8310</v>
      </c>
      <c r="H52" s="1108">
        <v>8363</v>
      </c>
      <c r="I52" s="1108">
        <v>8630</v>
      </c>
      <c r="J52" s="1108">
        <v>8083</v>
      </c>
      <c r="K52" s="1108">
        <v>8987</v>
      </c>
      <c r="L52" s="1108">
        <v>8961</v>
      </c>
      <c r="M52" s="1108">
        <v>9012</v>
      </c>
      <c r="N52" s="418"/>
      <c r="O52" s="407">
        <v>18640</v>
      </c>
    </row>
    <row r="53" spans="1:15" ht="10.5" customHeight="1" x14ac:dyDescent="0.25">
      <c r="A53" s="407"/>
      <c r="B53" s="417"/>
      <c r="C53" s="1112" t="s">
        <v>58</v>
      </c>
      <c r="D53" s="1107"/>
      <c r="E53" s="1108">
        <v>20433</v>
      </c>
      <c r="F53" s="1108">
        <v>19562</v>
      </c>
      <c r="G53" s="1108">
        <v>19358</v>
      </c>
      <c r="H53" s="1108">
        <v>18905</v>
      </c>
      <c r="I53" s="1108">
        <v>19576</v>
      </c>
      <c r="J53" s="1108">
        <v>18650</v>
      </c>
      <c r="K53" s="1108">
        <v>19529</v>
      </c>
      <c r="L53" s="1108">
        <v>18940</v>
      </c>
      <c r="M53" s="1108">
        <v>18618</v>
      </c>
      <c r="N53" s="418"/>
      <c r="O53" s="407">
        <v>35533</v>
      </c>
    </row>
    <row r="54" spans="1:15" ht="10.5" customHeight="1" x14ac:dyDescent="0.25">
      <c r="A54" s="407"/>
      <c r="B54" s="417"/>
      <c r="C54" s="1112" t="s">
        <v>65</v>
      </c>
      <c r="D54" s="1107"/>
      <c r="E54" s="1108">
        <v>3966</v>
      </c>
      <c r="F54" s="1108">
        <v>3742</v>
      </c>
      <c r="G54" s="1108">
        <v>3687</v>
      </c>
      <c r="H54" s="1108">
        <v>3694</v>
      </c>
      <c r="I54" s="1108">
        <v>3731</v>
      </c>
      <c r="J54" s="1108">
        <v>3463</v>
      </c>
      <c r="K54" s="1108">
        <v>3675</v>
      </c>
      <c r="L54" s="1108">
        <v>3587</v>
      </c>
      <c r="M54" s="1108">
        <v>3585</v>
      </c>
      <c r="N54" s="418"/>
      <c r="O54" s="407">
        <v>6979</v>
      </c>
    </row>
    <row r="55" spans="1:15" ht="10.5" customHeight="1" x14ac:dyDescent="0.25">
      <c r="A55" s="407"/>
      <c r="B55" s="417"/>
      <c r="C55" s="1112" t="s">
        <v>67</v>
      </c>
      <c r="D55" s="1107"/>
      <c r="E55" s="1108">
        <v>3593</v>
      </c>
      <c r="F55" s="1108">
        <v>3398</v>
      </c>
      <c r="G55" s="1108">
        <v>3372</v>
      </c>
      <c r="H55" s="1108">
        <v>3403</v>
      </c>
      <c r="I55" s="1108">
        <v>3596</v>
      </c>
      <c r="J55" s="1108">
        <v>3245</v>
      </c>
      <c r="K55" s="1108">
        <v>3418</v>
      </c>
      <c r="L55" s="1108">
        <v>3334</v>
      </c>
      <c r="M55" s="1108">
        <v>3255</v>
      </c>
      <c r="N55" s="418"/>
      <c r="O55" s="407">
        <v>5622</v>
      </c>
    </row>
    <row r="56" spans="1:15" ht="10.5" customHeight="1" x14ac:dyDescent="0.25">
      <c r="A56" s="407"/>
      <c r="B56" s="417"/>
      <c r="C56" s="1112" t="s">
        <v>77</v>
      </c>
      <c r="D56" s="1107"/>
      <c r="E56" s="1108">
        <v>7396</v>
      </c>
      <c r="F56" s="1108">
        <v>6918</v>
      </c>
      <c r="G56" s="1108">
        <v>6723</v>
      </c>
      <c r="H56" s="1108">
        <v>6846</v>
      </c>
      <c r="I56" s="1108">
        <v>7125</v>
      </c>
      <c r="J56" s="1108">
        <v>6428</v>
      </c>
      <c r="K56" s="1108">
        <v>7001</v>
      </c>
      <c r="L56" s="1108">
        <v>7066</v>
      </c>
      <c r="M56" s="1108">
        <v>6993</v>
      </c>
      <c r="N56" s="418"/>
      <c r="O56" s="407">
        <v>12225</v>
      </c>
    </row>
    <row r="57" spans="1:15" ht="10.5" customHeight="1" x14ac:dyDescent="0.25">
      <c r="A57" s="407"/>
      <c r="B57" s="417"/>
      <c r="C57" s="1112" t="s">
        <v>130</v>
      </c>
      <c r="D57" s="1107"/>
      <c r="E57" s="1108">
        <v>7024</v>
      </c>
      <c r="F57" s="1108">
        <v>6809</v>
      </c>
      <c r="G57" s="1108">
        <v>6984</v>
      </c>
      <c r="H57" s="1108">
        <v>6825</v>
      </c>
      <c r="I57" s="1108">
        <v>6784</v>
      </c>
      <c r="J57" s="1108">
        <v>6623</v>
      </c>
      <c r="K57" s="1108">
        <v>6923</v>
      </c>
      <c r="L57" s="1108">
        <v>6978</v>
      </c>
      <c r="M57" s="1108">
        <v>6811</v>
      </c>
      <c r="N57" s="418"/>
      <c r="O57" s="407">
        <v>8291</v>
      </c>
    </row>
    <row r="58" spans="1:15" ht="10.5" customHeight="1" x14ac:dyDescent="0.25">
      <c r="A58" s="407"/>
      <c r="B58" s="417"/>
      <c r="C58" s="1112" t="s">
        <v>131</v>
      </c>
      <c r="D58" s="1107"/>
      <c r="E58" s="1108">
        <v>7348</v>
      </c>
      <c r="F58" s="1108">
        <v>7024</v>
      </c>
      <c r="G58" s="1108">
        <v>6902</v>
      </c>
      <c r="H58" s="1108">
        <v>6781</v>
      </c>
      <c r="I58" s="1108">
        <v>7034</v>
      </c>
      <c r="J58" s="1108">
        <v>6869</v>
      </c>
      <c r="K58" s="1108">
        <v>7280</v>
      </c>
      <c r="L58" s="1108">
        <v>7279</v>
      </c>
      <c r="M58" s="1108">
        <v>7056</v>
      </c>
      <c r="N58" s="418"/>
      <c r="O58" s="407">
        <v>12043</v>
      </c>
    </row>
    <row r="59" spans="1:15" s="445" customFormat="1" ht="15" customHeight="1" x14ac:dyDescent="0.25">
      <c r="A59" s="441"/>
      <c r="B59" s="442"/>
      <c r="C59" s="707" t="s">
        <v>148</v>
      </c>
      <c r="D59" s="707"/>
      <c r="E59" s="443"/>
      <c r="F59" s="443"/>
      <c r="G59" s="443"/>
      <c r="H59" s="443"/>
      <c r="I59" s="443"/>
      <c r="J59" s="443"/>
      <c r="K59" s="443"/>
      <c r="L59" s="443"/>
      <c r="M59" s="443"/>
      <c r="N59" s="444"/>
      <c r="O59" s="441"/>
    </row>
    <row r="60" spans="1:15" s="421" customFormat="1" ht="13.5" customHeight="1" x14ac:dyDescent="0.2">
      <c r="A60" s="419"/>
      <c r="B60" s="1122"/>
      <c r="C60" s="1669" t="s">
        <v>149</v>
      </c>
      <c r="D60" s="1669"/>
      <c r="E60" s="1110">
        <v>449.15</v>
      </c>
      <c r="F60" s="1110">
        <v>458.62</v>
      </c>
      <c r="G60" s="1110">
        <v>452.55</v>
      </c>
      <c r="H60" s="1110">
        <v>456.59</v>
      </c>
      <c r="I60" s="1110">
        <v>459.26</v>
      </c>
      <c r="J60" s="1110">
        <v>454.99063576868502</v>
      </c>
      <c r="K60" s="1110">
        <v>450.45730771641399</v>
      </c>
      <c r="L60" s="1110">
        <v>449.01</v>
      </c>
      <c r="M60" s="1110">
        <v>450.37</v>
      </c>
      <c r="N60" s="446"/>
      <c r="O60" s="419">
        <v>491.25</v>
      </c>
    </row>
    <row r="61" spans="1:15" ht="9.75" customHeight="1" x14ac:dyDescent="0.25">
      <c r="A61" s="407"/>
      <c r="B61" s="1117"/>
      <c r="C61" s="1666" t="s">
        <v>668</v>
      </c>
      <c r="D61" s="1666"/>
      <c r="E61" s="1666"/>
      <c r="F61" s="1666"/>
      <c r="G61" s="1666"/>
      <c r="H61" s="1666"/>
      <c r="I61" s="1666"/>
      <c r="J61" s="1666"/>
      <c r="K61" s="1666"/>
      <c r="L61" s="1666"/>
      <c r="M61" s="1666"/>
      <c r="N61" s="418"/>
      <c r="O61" s="407"/>
    </row>
    <row r="62" spans="1:15" ht="9" customHeight="1" thickBot="1" x14ac:dyDescent="0.3">
      <c r="A62" s="407"/>
      <c r="B62" s="417"/>
      <c r="C62" s="362"/>
      <c r="D62" s="362"/>
      <c r="E62" s="362"/>
      <c r="F62" s="362"/>
      <c r="G62" s="362"/>
      <c r="H62" s="362"/>
      <c r="I62" s="362"/>
      <c r="J62" s="362"/>
      <c r="K62" s="362"/>
      <c r="L62" s="362"/>
      <c r="M62" s="362"/>
      <c r="N62" s="418"/>
      <c r="O62" s="407"/>
    </row>
    <row r="63" spans="1:15" ht="13.5" customHeight="1" thickBot="1" x14ac:dyDescent="0.3">
      <c r="A63" s="407"/>
      <c r="B63" s="417"/>
      <c r="C63" s="1658" t="s">
        <v>22</v>
      </c>
      <c r="D63" s="1659"/>
      <c r="E63" s="1659"/>
      <c r="F63" s="1659"/>
      <c r="G63" s="1659"/>
      <c r="H63" s="1659"/>
      <c r="I63" s="1659"/>
      <c r="J63" s="1659"/>
      <c r="K63" s="1659"/>
      <c r="L63" s="1659"/>
      <c r="M63" s="1660"/>
      <c r="N63" s="418"/>
      <c r="O63" s="407"/>
    </row>
    <row r="64" spans="1:15" ht="9.75" customHeight="1" x14ac:dyDescent="0.25">
      <c r="A64" s="407"/>
      <c r="B64" s="417"/>
      <c r="C64" s="1127" t="s">
        <v>78</v>
      </c>
      <c r="D64" s="433"/>
      <c r="E64" s="448"/>
      <c r="F64" s="448"/>
      <c r="G64" s="448"/>
      <c r="H64" s="448"/>
      <c r="I64" s="448"/>
      <c r="J64" s="448"/>
      <c r="K64" s="448"/>
      <c r="L64" s="448"/>
      <c r="M64" s="448"/>
      <c r="N64" s="418"/>
      <c r="O64" s="407"/>
    </row>
    <row r="65" spans="1:15" ht="13.5" customHeight="1" x14ac:dyDescent="0.25">
      <c r="A65" s="407"/>
      <c r="B65" s="417"/>
      <c r="C65" s="1661" t="s">
        <v>145</v>
      </c>
      <c r="D65" s="1661"/>
      <c r="E65" s="443">
        <f t="shared" ref="E65:L65" si="0">+E66+E67</f>
        <v>111875</v>
      </c>
      <c r="F65" s="443">
        <f t="shared" si="0"/>
        <v>111636</v>
      </c>
      <c r="G65" s="443">
        <f t="shared" si="0"/>
        <v>123562</v>
      </c>
      <c r="H65" s="443">
        <f t="shared" si="0"/>
        <v>107950</v>
      </c>
      <c r="I65" s="443">
        <f t="shared" si="0"/>
        <v>114795</v>
      </c>
      <c r="J65" s="443">
        <f t="shared" si="0"/>
        <v>110574</v>
      </c>
      <c r="K65" s="443">
        <f t="shared" si="0"/>
        <v>151152</v>
      </c>
      <c r="L65" s="443">
        <f t="shared" si="0"/>
        <v>76905</v>
      </c>
      <c r="M65" s="443">
        <f t="shared" ref="M65" si="1">+M66+M67</f>
        <v>131549</v>
      </c>
      <c r="N65" s="418"/>
      <c r="O65" s="407"/>
    </row>
    <row r="66" spans="1:15" ht="11.25" customHeight="1" x14ac:dyDescent="0.25">
      <c r="A66" s="407"/>
      <c r="B66" s="417"/>
      <c r="C66" s="1112" t="s">
        <v>72</v>
      </c>
      <c r="D66" s="1111"/>
      <c r="E66" s="1108">
        <v>43860</v>
      </c>
      <c r="F66" s="1108">
        <v>43625</v>
      </c>
      <c r="G66" s="1108">
        <v>49125</v>
      </c>
      <c r="H66" s="1108">
        <v>43204</v>
      </c>
      <c r="I66" s="1108">
        <v>46375</v>
      </c>
      <c r="J66" s="1108">
        <v>43850</v>
      </c>
      <c r="K66" s="1108">
        <v>59214</v>
      </c>
      <c r="L66" s="1108">
        <v>30256</v>
      </c>
      <c r="M66" s="1108">
        <v>52279</v>
      </c>
      <c r="N66" s="418"/>
      <c r="O66" s="407"/>
    </row>
    <row r="67" spans="1:15" ht="11.25" customHeight="1" x14ac:dyDescent="0.25">
      <c r="A67" s="407"/>
      <c r="B67" s="417"/>
      <c r="C67" s="1112" t="s">
        <v>71</v>
      </c>
      <c r="D67" s="1111"/>
      <c r="E67" s="1108">
        <v>68015</v>
      </c>
      <c r="F67" s="1108">
        <v>68011</v>
      </c>
      <c r="G67" s="1108">
        <v>74437</v>
      </c>
      <c r="H67" s="1108">
        <v>64746</v>
      </c>
      <c r="I67" s="1108">
        <v>68420</v>
      </c>
      <c r="J67" s="1108">
        <v>66724</v>
      </c>
      <c r="K67" s="1108">
        <v>91938</v>
      </c>
      <c r="L67" s="1108">
        <v>46649</v>
      </c>
      <c r="M67" s="1108">
        <v>79270</v>
      </c>
      <c r="N67" s="418"/>
      <c r="O67" s="407">
        <v>58328</v>
      </c>
    </row>
    <row r="68" spans="1:15" s="445" customFormat="1" ht="12" customHeight="1" x14ac:dyDescent="0.25">
      <c r="A68" s="441"/>
      <c r="B68" s="442"/>
      <c r="C68" s="1665" t="s">
        <v>668</v>
      </c>
      <c r="D68" s="1665"/>
      <c r="E68" s="1665"/>
      <c r="F68" s="1665"/>
      <c r="G68" s="1665"/>
      <c r="H68" s="1665"/>
      <c r="I68" s="1665"/>
      <c r="J68" s="1665"/>
      <c r="K68" s="1665"/>
      <c r="L68" s="1665"/>
      <c r="M68" s="1665"/>
      <c r="N68" s="418"/>
      <c r="O68" s="441"/>
    </row>
    <row r="69" spans="1:15" ht="13.5" customHeight="1" x14ac:dyDescent="0.25">
      <c r="A69" s="407"/>
      <c r="B69" s="417"/>
      <c r="C69" s="1116" t="s">
        <v>435</v>
      </c>
      <c r="D69" s="90"/>
      <c r="E69" s="90"/>
      <c r="F69" s="90"/>
      <c r="G69" s="791" t="s">
        <v>134</v>
      </c>
      <c r="H69" s="90"/>
      <c r="I69" s="90"/>
      <c r="J69" s="90"/>
      <c r="K69" s="90"/>
      <c r="L69" s="90"/>
      <c r="M69" s="90"/>
      <c r="N69" s="418"/>
      <c r="O69" s="407"/>
    </row>
    <row r="70" spans="1:15" ht="9" customHeight="1" x14ac:dyDescent="0.25">
      <c r="A70" s="407"/>
      <c r="B70" s="417"/>
      <c r="C70" s="1662" t="s">
        <v>243</v>
      </c>
      <c r="D70" s="1662"/>
      <c r="E70" s="1662"/>
      <c r="F70" s="1662"/>
      <c r="G70" s="1662"/>
      <c r="H70" s="1662"/>
      <c r="I70" s="1662"/>
      <c r="J70" s="1662"/>
      <c r="K70" s="1662"/>
      <c r="L70" s="1662"/>
      <c r="M70" s="1662"/>
      <c r="N70" s="1113"/>
      <c r="O70" s="407"/>
    </row>
    <row r="71" spans="1:15" ht="9" customHeight="1" x14ac:dyDescent="0.25">
      <c r="A71" s="407"/>
      <c r="B71" s="417"/>
      <c r="C71" s="1114" t="s">
        <v>244</v>
      </c>
      <c r="D71" s="1114"/>
      <c r="E71" s="1114"/>
      <c r="F71" s="1114"/>
      <c r="G71" s="1114"/>
      <c r="H71" s="1114"/>
      <c r="I71" s="1114"/>
      <c r="J71" s="1115"/>
      <c r="K71" s="1662"/>
      <c r="L71" s="1662"/>
      <c r="M71" s="1662"/>
      <c r="N71" s="1664"/>
      <c r="O71" s="407"/>
    </row>
    <row r="72" spans="1:15" ht="13.5" customHeight="1" x14ac:dyDescent="0.25">
      <c r="A72" s="407"/>
      <c r="B72" s="417"/>
      <c r="C72" s="407"/>
      <c r="D72" s="407"/>
      <c r="E72" s="414"/>
      <c r="F72" s="414"/>
      <c r="G72" s="414"/>
      <c r="H72" s="414"/>
      <c r="I72" s="414"/>
      <c r="J72" s="414"/>
      <c r="K72" s="1663">
        <v>42767</v>
      </c>
      <c r="L72" s="1663"/>
      <c r="M72" s="1663"/>
      <c r="N72" s="451">
        <v>19</v>
      </c>
      <c r="O72" s="414"/>
    </row>
    <row r="73" spans="1:15" ht="13.5" customHeight="1" x14ac:dyDescent="0.25"/>
  </sheetData>
  <mergeCells count="30">
    <mergeCell ref="C25:D25"/>
    <mergeCell ref="B1:D1"/>
    <mergeCell ref="B2:D2"/>
    <mergeCell ref="C4:M4"/>
    <mergeCell ref="C5:D6"/>
    <mergeCell ref="C8:D8"/>
    <mergeCell ref="C18:M18"/>
    <mergeCell ref="C20:M20"/>
    <mergeCell ref="C22:D22"/>
    <mergeCell ref="C24:D24"/>
    <mergeCell ref="E6:M6"/>
    <mergeCell ref="C61:M61"/>
    <mergeCell ref="C26:D26"/>
    <mergeCell ref="C27:D27"/>
    <mergeCell ref="C28:M28"/>
    <mergeCell ref="C30:M30"/>
    <mergeCell ref="C32:D32"/>
    <mergeCell ref="C34:D34"/>
    <mergeCell ref="C35:D35"/>
    <mergeCell ref="C36:D36"/>
    <mergeCell ref="C37:D37"/>
    <mergeCell ref="C38:D38"/>
    <mergeCell ref="C60:D60"/>
    <mergeCell ref="C63:M63"/>
    <mergeCell ref="C65:D65"/>
    <mergeCell ref="C70:M70"/>
    <mergeCell ref="K72:M72"/>
    <mergeCell ref="K71:N71"/>
    <mergeCell ref="C68:H68"/>
    <mergeCell ref="I68:M68"/>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AA73"/>
  <sheetViews>
    <sheetView zoomScaleNormal="100" workbookViewId="0"/>
  </sheetViews>
  <sheetFormatPr defaultColWidth="9.109375" defaultRowHeight="13.2" x14ac:dyDescent="0.25"/>
  <cols>
    <col min="1" max="1" width="0.88671875" style="412" customWidth="1"/>
    <col min="2" max="2" width="2.5546875" style="412" customWidth="1"/>
    <col min="3" max="3" width="0.6640625" style="412" customWidth="1"/>
    <col min="4" max="4" width="31.6640625" style="412" customWidth="1"/>
    <col min="5" max="7" width="4.6640625" style="680" customWidth="1"/>
    <col min="8" max="11" width="4.6640625" style="582" customWidth="1"/>
    <col min="12" max="13" width="4.6640625" style="680" customWidth="1"/>
    <col min="14" max="15" width="4.6640625" style="582" customWidth="1"/>
    <col min="16" max="17" width="4.6640625" style="680" customWidth="1"/>
    <col min="18" max="18" width="2.44140625" style="709" customWidth="1"/>
    <col min="19" max="19" width="0.88671875" style="412" customWidth="1"/>
    <col min="20" max="27" width="9.109375" style="434"/>
    <col min="28" max="16384" width="9.109375" style="412"/>
  </cols>
  <sheetData>
    <row r="1" spans="1:24" ht="13.5" customHeight="1" x14ac:dyDescent="0.25">
      <c r="A1" s="407"/>
      <c r="B1" s="953"/>
      <c r="C1" s="953"/>
      <c r="E1" s="1680" t="s">
        <v>323</v>
      </c>
      <c r="F1" s="1680"/>
      <c r="G1" s="1680"/>
      <c r="H1" s="1680"/>
      <c r="I1" s="1680"/>
      <c r="J1" s="1680"/>
      <c r="K1" s="1680"/>
      <c r="L1" s="1680"/>
      <c r="M1" s="1680"/>
      <c r="N1" s="1680"/>
      <c r="O1" s="1680"/>
      <c r="P1" s="1680"/>
      <c r="Q1" s="1680"/>
      <c r="R1" s="710"/>
      <c r="S1" s="407"/>
    </row>
    <row r="2" spans="1:24" ht="6" customHeight="1" x14ac:dyDescent="0.25">
      <c r="A2" s="407"/>
      <c r="B2" s="954"/>
      <c r="C2" s="955"/>
      <c r="D2" s="955"/>
      <c r="E2" s="639"/>
      <c r="F2" s="639"/>
      <c r="G2" s="639"/>
      <c r="H2" s="640"/>
      <c r="I2" s="640"/>
      <c r="J2" s="640"/>
      <c r="K2" s="640"/>
      <c r="L2" s="639"/>
      <c r="M2" s="639"/>
      <c r="N2" s="640"/>
      <c r="O2" s="640"/>
      <c r="P2" s="639"/>
      <c r="Q2" s="639" t="s">
        <v>324</v>
      </c>
      <c r="R2" s="711"/>
      <c r="S2" s="417"/>
    </row>
    <row r="3" spans="1:24" ht="13.5" customHeight="1" thickBot="1" x14ac:dyDescent="0.3">
      <c r="A3" s="407"/>
      <c r="B3" s="469"/>
      <c r="C3" s="417"/>
      <c r="D3" s="417"/>
      <c r="E3" s="641"/>
      <c r="F3" s="641"/>
      <c r="G3" s="641"/>
      <c r="H3" s="588"/>
      <c r="I3" s="588"/>
      <c r="J3" s="588"/>
      <c r="K3" s="588"/>
      <c r="L3" s="641"/>
      <c r="M3" s="641"/>
      <c r="N3" s="588"/>
      <c r="O3" s="588"/>
      <c r="P3" s="1681" t="s">
        <v>73</v>
      </c>
      <c r="Q3" s="1681"/>
      <c r="R3" s="712"/>
      <c r="S3" s="417"/>
    </row>
    <row r="4" spans="1:24" ht="13.5" customHeight="1" thickBot="1" x14ac:dyDescent="0.3">
      <c r="A4" s="407"/>
      <c r="B4" s="469"/>
      <c r="C4" s="624" t="s">
        <v>384</v>
      </c>
      <c r="D4" s="642"/>
      <c r="E4" s="643"/>
      <c r="F4" s="643"/>
      <c r="G4" s="643"/>
      <c r="H4" s="643"/>
      <c r="I4" s="643"/>
      <c r="J4" s="643"/>
      <c r="K4" s="643"/>
      <c r="L4" s="643"/>
      <c r="M4" s="643"/>
      <c r="N4" s="643"/>
      <c r="O4" s="643"/>
      <c r="P4" s="643"/>
      <c r="Q4" s="644"/>
      <c r="R4" s="710"/>
      <c r="S4" s="87"/>
    </row>
    <row r="5" spans="1:24" s="434" customFormat="1" ht="4.5" customHeight="1" x14ac:dyDescent="0.25">
      <c r="A5" s="407"/>
      <c r="B5" s="469"/>
      <c r="C5" s="645"/>
      <c r="D5" s="645"/>
      <c r="E5" s="646"/>
      <c r="F5" s="646"/>
      <c r="G5" s="646"/>
      <c r="H5" s="646"/>
      <c r="I5" s="646"/>
      <c r="J5" s="646"/>
      <c r="K5" s="646"/>
      <c r="L5" s="646"/>
      <c r="M5" s="646"/>
      <c r="N5" s="646"/>
      <c r="O5" s="646"/>
      <c r="P5" s="646"/>
      <c r="Q5" s="646"/>
      <c r="R5" s="710"/>
      <c r="S5" s="87"/>
    </row>
    <row r="6" spans="1:24" s="434" customFormat="1" ht="13.5" customHeight="1" x14ac:dyDescent="0.25">
      <c r="A6" s="407"/>
      <c r="B6" s="469"/>
      <c r="C6" s="645"/>
      <c r="D6" s="645"/>
      <c r="E6" s="1683">
        <v>2016</v>
      </c>
      <c r="F6" s="1683"/>
      <c r="G6" s="1683"/>
      <c r="H6" s="1683"/>
      <c r="I6" s="1683"/>
      <c r="J6" s="1683"/>
      <c r="K6" s="1683"/>
      <c r="L6" s="1683"/>
      <c r="M6" s="1683"/>
      <c r="N6" s="1683"/>
      <c r="O6" s="1683"/>
      <c r="P6" s="1683"/>
      <c r="Q6" s="1311">
        <v>2017</v>
      </c>
      <c r="R6" s="710"/>
      <c r="S6" s="87"/>
    </row>
    <row r="7" spans="1:24" s="434" customFormat="1" ht="13.5" customHeight="1" x14ac:dyDescent="0.25">
      <c r="A7" s="407"/>
      <c r="B7" s="469"/>
      <c r="C7" s="645"/>
      <c r="D7" s="645"/>
      <c r="E7" s="779" t="s">
        <v>93</v>
      </c>
      <c r="F7" s="779" t="s">
        <v>104</v>
      </c>
      <c r="G7" s="779" t="s">
        <v>103</v>
      </c>
      <c r="H7" s="779" t="s">
        <v>102</v>
      </c>
      <c r="I7" s="779" t="s">
        <v>101</v>
      </c>
      <c r="J7" s="779" t="s">
        <v>100</v>
      </c>
      <c r="K7" s="779" t="s">
        <v>99</v>
      </c>
      <c r="L7" s="779" t="s">
        <v>98</v>
      </c>
      <c r="M7" s="779" t="s">
        <v>97</v>
      </c>
      <c r="N7" s="779" t="s">
        <v>96</v>
      </c>
      <c r="O7" s="779" t="s">
        <v>95</v>
      </c>
      <c r="P7" s="779" t="s">
        <v>94</v>
      </c>
      <c r="Q7" s="779" t="s">
        <v>93</v>
      </c>
      <c r="R7" s="710"/>
      <c r="S7" s="425"/>
    </row>
    <row r="8" spans="1:24" s="434" customFormat="1" ht="3.75" customHeight="1" x14ac:dyDescent="0.25">
      <c r="A8" s="407"/>
      <c r="B8" s="469"/>
      <c r="C8" s="645"/>
      <c r="D8" s="645"/>
      <c r="E8" s="425"/>
      <c r="F8" s="425"/>
      <c r="G8" s="425"/>
      <c r="H8" s="425"/>
      <c r="I8" s="425"/>
      <c r="J8" s="425"/>
      <c r="K8" s="425"/>
      <c r="L8" s="425"/>
      <c r="M8" s="425"/>
      <c r="N8" s="425"/>
      <c r="O8" s="425"/>
      <c r="P8" s="425"/>
      <c r="Q8" s="425"/>
      <c r="R8" s="710"/>
      <c r="S8" s="425"/>
    </row>
    <row r="9" spans="1:24" s="648" customFormat="1" ht="15.75" customHeight="1" x14ac:dyDescent="0.25">
      <c r="A9" s="647"/>
      <c r="B9" s="499"/>
      <c r="C9" s="951" t="s">
        <v>309</v>
      </c>
      <c r="D9" s="951"/>
      <c r="E9" s="357">
        <v>0.74617946953743008</v>
      </c>
      <c r="F9" s="357">
        <v>0.77090204366230641</v>
      </c>
      <c r="G9" s="357">
        <v>0.96392802887224627</v>
      </c>
      <c r="H9" s="357">
        <v>1.093825208177345</v>
      </c>
      <c r="I9" s="357">
        <v>1.1925705797204744</v>
      </c>
      <c r="J9" s="357">
        <v>1.2048848376026648</v>
      </c>
      <c r="K9" s="357">
        <v>1.2105555140769497</v>
      </c>
      <c r="L9" s="357">
        <v>1.3071234908293063</v>
      </c>
      <c r="M9" s="357">
        <v>1.3444194716935347</v>
      </c>
      <c r="N9" s="357">
        <v>1.3167402848612642</v>
      </c>
      <c r="O9" s="357">
        <v>1.2228697099483503</v>
      </c>
      <c r="P9" s="357">
        <v>1.1357827478510572</v>
      </c>
      <c r="Q9" s="357">
        <v>1.1760901839052016</v>
      </c>
      <c r="R9" s="713"/>
      <c r="S9" s="394"/>
      <c r="T9" s="1392"/>
      <c r="U9" s="1395"/>
      <c r="V9" s="1395"/>
      <c r="W9" s="1395"/>
      <c r="X9" s="1395"/>
    </row>
    <row r="10" spans="1:24" s="648" customFormat="1" ht="15.75" customHeight="1" x14ac:dyDescent="0.25">
      <c r="A10" s="647"/>
      <c r="B10" s="499"/>
      <c r="C10" s="951" t="s">
        <v>310</v>
      </c>
      <c r="D10" s="219"/>
      <c r="E10" s="649"/>
      <c r="F10" s="649"/>
      <c r="G10" s="649"/>
      <c r="H10" s="649"/>
      <c r="I10" s="649"/>
      <c r="J10" s="649"/>
      <c r="K10" s="649"/>
      <c r="L10" s="649"/>
      <c r="M10" s="649"/>
      <c r="N10" s="649"/>
      <c r="O10" s="649"/>
      <c r="P10" s="649"/>
      <c r="Q10" s="649"/>
      <c r="R10" s="714"/>
      <c r="S10" s="394"/>
      <c r="T10" s="1392"/>
      <c r="U10" s="1395"/>
      <c r="V10" s="1395"/>
      <c r="W10" s="1395"/>
      <c r="X10" s="1395"/>
    </row>
    <row r="11" spans="1:24" s="434" customFormat="1" ht="11.25" customHeight="1" x14ac:dyDescent="0.25">
      <c r="A11" s="407"/>
      <c r="B11" s="469"/>
      <c r="C11" s="417"/>
      <c r="D11" s="95" t="s">
        <v>474</v>
      </c>
      <c r="E11" s="650">
        <v>-1.1747457713111111</v>
      </c>
      <c r="F11" s="650">
        <v>-0.87600675886666668</v>
      </c>
      <c r="G11" s="650">
        <v>-1.0917661205444444</v>
      </c>
      <c r="H11" s="650">
        <v>-1.8072660749111111</v>
      </c>
      <c r="I11" s="650">
        <v>-2.0767208458444446</v>
      </c>
      <c r="J11" s="650">
        <v>-1.5095743140777778</v>
      </c>
      <c r="K11" s="650">
        <v>-1.2692790975333332</v>
      </c>
      <c r="L11" s="650">
        <v>-1.1097047986555557</v>
      </c>
      <c r="M11" s="650">
        <v>-1.061582607988889</v>
      </c>
      <c r="N11" s="650">
        <v>-0.43091576162222234</v>
      </c>
      <c r="O11" s="650">
        <v>0.41726350510000004</v>
      </c>
      <c r="P11" s="650">
        <v>1.1039365419666669</v>
      </c>
      <c r="Q11" s="650">
        <v>1.4950841565000001</v>
      </c>
      <c r="R11" s="578"/>
      <c r="S11" s="87"/>
      <c r="T11" s="1392"/>
      <c r="U11" s="1395"/>
      <c r="V11" s="1395"/>
      <c r="W11" s="1395"/>
      <c r="X11" s="1395"/>
    </row>
    <row r="12" spans="1:24" s="434" customFormat="1" ht="12.75" customHeight="1" x14ac:dyDescent="0.25">
      <c r="A12" s="407"/>
      <c r="B12" s="469"/>
      <c r="C12" s="417"/>
      <c r="D12" s="95" t="s">
        <v>471</v>
      </c>
      <c r="E12" s="650">
        <v>-34.843363003783331</v>
      </c>
      <c r="F12" s="650">
        <v>-34.073193046083333</v>
      </c>
      <c r="G12" s="650">
        <v>-32.823662777316663</v>
      </c>
      <c r="H12" s="650">
        <v>-33.07523287155</v>
      </c>
      <c r="I12" s="650">
        <v>-32.570558462433333</v>
      </c>
      <c r="J12" s="650">
        <v>-32.745192968766673</v>
      </c>
      <c r="K12" s="650">
        <v>-32.080188164050007</v>
      </c>
      <c r="L12" s="650">
        <v>-30.994255316816666</v>
      </c>
      <c r="M12" s="650">
        <v>-29.6321954979</v>
      </c>
      <c r="N12" s="650">
        <v>-29.157584307516668</v>
      </c>
      <c r="O12" s="650">
        <v>-29.696040917216667</v>
      </c>
      <c r="P12" s="650">
        <v>-30.239187378666667</v>
      </c>
      <c r="Q12" s="650">
        <v>-29.631397486466668</v>
      </c>
      <c r="R12" s="578"/>
      <c r="S12" s="87"/>
      <c r="T12" s="1392"/>
      <c r="U12" s="1395"/>
      <c r="V12" s="1395"/>
      <c r="W12" s="1395"/>
      <c r="X12" s="1395"/>
    </row>
    <row r="13" spans="1:24" s="434" customFormat="1" ht="12" customHeight="1" x14ac:dyDescent="0.25">
      <c r="A13" s="407"/>
      <c r="B13" s="469"/>
      <c r="C13" s="417"/>
      <c r="D13" s="95" t="s">
        <v>472</v>
      </c>
      <c r="E13" s="650">
        <v>-0.30764528276666669</v>
      </c>
      <c r="F13" s="650">
        <v>-0.21301830933333329</v>
      </c>
      <c r="G13" s="650">
        <v>-0.50857276448888888</v>
      </c>
      <c r="H13" s="650">
        <v>0.69964303446666654</v>
      </c>
      <c r="I13" s="650">
        <v>1.7722335223999999</v>
      </c>
      <c r="J13" s="650">
        <v>3.4020633576333332</v>
      </c>
      <c r="K13" s="650">
        <v>5.0064920025333342</v>
      </c>
      <c r="L13" s="650">
        <v>6.4021945862222225</v>
      </c>
      <c r="M13" s="650">
        <v>6.9199882443444451</v>
      </c>
      <c r="N13" s="650">
        <v>6.7846826247444438</v>
      </c>
      <c r="O13" s="650">
        <v>6.4000293378888884</v>
      </c>
      <c r="P13" s="650">
        <v>6.1850416658888889</v>
      </c>
      <c r="Q13" s="650">
        <v>6.472403641244445</v>
      </c>
      <c r="R13" s="578"/>
      <c r="S13" s="87"/>
      <c r="T13" s="1392"/>
      <c r="U13" s="1392"/>
      <c r="V13" s="648"/>
    </row>
    <row r="14" spans="1:24" s="434" customFormat="1" ht="12" customHeight="1" x14ac:dyDescent="0.25">
      <c r="A14" s="407"/>
      <c r="B14" s="469"/>
      <c r="C14" s="417"/>
      <c r="D14" s="95" t="s">
        <v>151</v>
      </c>
      <c r="E14" s="650">
        <v>5.8742971318888886</v>
      </c>
      <c r="F14" s="650">
        <v>5.2055587148888893</v>
      </c>
      <c r="G14" s="650">
        <v>5.9322632686666665</v>
      </c>
      <c r="H14" s="650">
        <v>8.5621117784444447</v>
      </c>
      <c r="I14" s="650">
        <v>7.745382525666666</v>
      </c>
      <c r="J14" s="650">
        <v>7.5636415947777769</v>
      </c>
      <c r="K14" s="650">
        <v>5.7219812668888892</v>
      </c>
      <c r="L14" s="650">
        <v>7.896726457333334</v>
      </c>
      <c r="M14" s="650">
        <v>8.4538619703333353</v>
      </c>
      <c r="N14" s="650">
        <v>8.2845531951111102</v>
      </c>
      <c r="O14" s="650">
        <v>6.9159763183333327</v>
      </c>
      <c r="P14" s="650">
        <v>7.0302710333333325</v>
      </c>
      <c r="Q14" s="650">
        <v>7.8967812294444437</v>
      </c>
      <c r="R14" s="578"/>
      <c r="S14" s="87"/>
      <c r="T14" s="1392"/>
      <c r="U14" s="1392"/>
      <c r="V14" s="648"/>
    </row>
    <row r="15" spans="1:24" s="434" customFormat="1" ht="10.5" customHeight="1" x14ac:dyDescent="0.25">
      <c r="A15" s="407"/>
      <c r="B15" s="469"/>
      <c r="C15" s="417"/>
      <c r="D15" s="172"/>
      <c r="E15" s="651"/>
      <c r="F15" s="651"/>
      <c r="G15" s="651"/>
      <c r="H15" s="651"/>
      <c r="I15" s="651"/>
      <c r="J15" s="651"/>
      <c r="K15" s="651"/>
      <c r="L15" s="651"/>
      <c r="M15" s="651"/>
      <c r="N15" s="651"/>
      <c r="O15" s="651"/>
      <c r="P15" s="651"/>
      <c r="Q15" s="651"/>
      <c r="R15" s="578"/>
      <c r="S15" s="87"/>
      <c r="T15" s="1392"/>
      <c r="U15" s="1392"/>
      <c r="V15" s="648"/>
    </row>
    <row r="16" spans="1:24" s="434" customFormat="1" ht="10.5" customHeight="1" x14ac:dyDescent="0.25">
      <c r="A16" s="407"/>
      <c r="B16" s="469"/>
      <c r="C16" s="417"/>
      <c r="D16" s="172"/>
      <c r="E16" s="651"/>
      <c r="F16" s="651"/>
      <c r="G16" s="651"/>
      <c r="H16" s="651"/>
      <c r="I16" s="651"/>
      <c r="J16" s="651"/>
      <c r="K16" s="651"/>
      <c r="L16" s="651"/>
      <c r="M16" s="651"/>
      <c r="N16" s="651"/>
      <c r="O16" s="651"/>
      <c r="P16" s="651"/>
      <c r="Q16" s="651"/>
      <c r="R16" s="578"/>
      <c r="S16" s="87"/>
      <c r="V16" s="949"/>
    </row>
    <row r="17" spans="1:22" s="434" customFormat="1" ht="10.5" customHeight="1" x14ac:dyDescent="0.25">
      <c r="A17" s="407"/>
      <c r="B17" s="469"/>
      <c r="C17" s="417"/>
      <c r="D17" s="172"/>
      <c r="E17" s="651"/>
      <c r="F17" s="651"/>
      <c r="G17" s="651"/>
      <c r="H17" s="651"/>
      <c r="I17" s="651"/>
      <c r="J17" s="651"/>
      <c r="K17" s="651"/>
      <c r="L17" s="651"/>
      <c r="M17" s="651"/>
      <c r="N17" s="651"/>
      <c r="O17" s="651"/>
      <c r="P17" s="651"/>
      <c r="Q17" s="651"/>
      <c r="R17" s="578"/>
      <c r="S17" s="87"/>
      <c r="V17" s="949"/>
    </row>
    <row r="18" spans="1:22" s="434" customFormat="1" ht="10.5" customHeight="1" x14ac:dyDescent="0.25">
      <c r="A18" s="407"/>
      <c r="B18" s="469"/>
      <c r="C18" s="417"/>
      <c r="D18" s="172"/>
      <c r="E18" s="651"/>
      <c r="F18" s="651"/>
      <c r="G18" s="651"/>
      <c r="H18" s="651"/>
      <c r="I18" s="651"/>
      <c r="J18" s="651"/>
      <c r="K18" s="651"/>
      <c r="L18" s="651"/>
      <c r="M18" s="651"/>
      <c r="N18" s="651"/>
      <c r="O18" s="651"/>
      <c r="P18" s="651"/>
      <c r="Q18" s="651"/>
      <c r="R18" s="578"/>
      <c r="S18" s="87"/>
      <c r="V18" s="949"/>
    </row>
    <row r="19" spans="1:22" s="434" customFormat="1" ht="10.5" customHeight="1" x14ac:dyDescent="0.25">
      <c r="A19" s="407"/>
      <c r="B19" s="469"/>
      <c r="C19" s="417"/>
      <c r="D19" s="172"/>
      <c r="E19" s="651"/>
      <c r="F19" s="651"/>
      <c r="G19" s="651"/>
      <c r="H19" s="651"/>
      <c r="I19" s="651"/>
      <c r="J19" s="651"/>
      <c r="K19" s="651"/>
      <c r="L19" s="651"/>
      <c r="M19" s="651"/>
      <c r="N19" s="651"/>
      <c r="O19" s="651"/>
      <c r="P19" s="651"/>
      <c r="Q19" s="651"/>
      <c r="R19" s="578"/>
      <c r="S19" s="87"/>
      <c r="V19" s="949"/>
    </row>
    <row r="20" spans="1:22" s="434" customFormat="1" ht="10.5" customHeight="1" x14ac:dyDescent="0.25">
      <c r="A20" s="407"/>
      <c r="B20" s="469"/>
      <c r="C20" s="417"/>
      <c r="D20" s="172"/>
      <c r="E20" s="651"/>
      <c r="F20" s="651"/>
      <c r="G20" s="651"/>
      <c r="H20" s="651"/>
      <c r="I20" s="651"/>
      <c r="J20" s="651"/>
      <c r="K20" s="651"/>
      <c r="L20" s="651"/>
      <c r="M20" s="651"/>
      <c r="N20" s="651"/>
      <c r="O20" s="651"/>
      <c r="P20" s="651"/>
      <c r="Q20" s="651"/>
      <c r="R20" s="578"/>
      <c r="S20" s="87"/>
      <c r="V20" s="949"/>
    </row>
    <row r="21" spans="1:22" s="434" customFormat="1" ht="10.5" customHeight="1" x14ac:dyDescent="0.25">
      <c r="A21" s="407"/>
      <c r="B21" s="469"/>
      <c r="C21" s="417"/>
      <c r="D21" s="172"/>
      <c r="E21" s="651"/>
      <c r="F21" s="651"/>
      <c r="G21" s="651"/>
      <c r="H21" s="651"/>
      <c r="I21" s="651"/>
      <c r="J21" s="651"/>
      <c r="K21" s="651"/>
      <c r="L21" s="651"/>
      <c r="M21" s="651"/>
      <c r="N21" s="651"/>
      <c r="O21" s="651"/>
      <c r="P21" s="651"/>
      <c r="Q21" s="651"/>
      <c r="R21" s="578"/>
      <c r="S21" s="87"/>
      <c r="V21" s="949"/>
    </row>
    <row r="22" spans="1:22" s="434" customFormat="1" ht="10.5" customHeight="1" x14ac:dyDescent="0.25">
      <c r="A22" s="407"/>
      <c r="B22" s="469"/>
      <c r="C22" s="417"/>
      <c r="D22" s="172"/>
      <c r="E22" s="651"/>
      <c r="F22" s="651"/>
      <c r="G22" s="651"/>
      <c r="H22" s="651"/>
      <c r="I22" s="651"/>
      <c r="J22" s="651"/>
      <c r="K22" s="651"/>
      <c r="L22" s="651"/>
      <c r="M22" s="651"/>
      <c r="N22" s="651"/>
      <c r="O22" s="651"/>
      <c r="P22" s="651"/>
      <c r="Q22" s="651"/>
      <c r="R22" s="578"/>
      <c r="S22" s="87"/>
      <c r="V22" s="949"/>
    </row>
    <row r="23" spans="1:22" s="434" customFormat="1" ht="10.5" customHeight="1" x14ac:dyDescent="0.25">
      <c r="A23" s="407"/>
      <c r="B23" s="469"/>
      <c r="C23" s="417"/>
      <c r="D23" s="172"/>
      <c r="E23" s="651"/>
      <c r="F23" s="651"/>
      <c r="G23" s="651"/>
      <c r="H23" s="651"/>
      <c r="I23" s="651"/>
      <c r="J23" s="651"/>
      <c r="K23" s="651"/>
      <c r="L23" s="651"/>
      <c r="M23" s="651"/>
      <c r="N23" s="651"/>
      <c r="O23" s="651"/>
      <c r="P23" s="651"/>
      <c r="Q23" s="651"/>
      <c r="R23" s="578"/>
      <c r="S23" s="87"/>
      <c r="V23" s="949"/>
    </row>
    <row r="24" spans="1:22" s="434" customFormat="1" ht="10.5" customHeight="1" x14ac:dyDescent="0.25">
      <c r="A24" s="407"/>
      <c r="B24" s="469"/>
      <c r="C24" s="417"/>
      <c r="D24" s="172"/>
      <c r="E24" s="651"/>
      <c r="F24" s="651"/>
      <c r="G24" s="651"/>
      <c r="H24" s="651"/>
      <c r="I24" s="651"/>
      <c r="J24" s="651"/>
      <c r="K24" s="651"/>
      <c r="L24" s="651"/>
      <c r="M24" s="651"/>
      <c r="N24" s="651"/>
      <c r="O24" s="651"/>
      <c r="P24" s="651"/>
      <c r="Q24" s="651"/>
      <c r="R24" s="578"/>
      <c r="S24" s="87"/>
      <c r="V24" s="949"/>
    </row>
    <row r="25" spans="1:22" s="434" customFormat="1" ht="10.5" customHeight="1" x14ac:dyDescent="0.25">
      <c r="A25" s="407"/>
      <c r="B25" s="469"/>
      <c r="C25" s="417"/>
      <c r="D25" s="172"/>
      <c r="E25" s="651"/>
      <c r="F25" s="651"/>
      <c r="G25" s="651"/>
      <c r="H25" s="651"/>
      <c r="I25" s="651"/>
      <c r="J25" s="651"/>
      <c r="K25" s="651"/>
      <c r="L25" s="651"/>
      <c r="M25" s="651"/>
      <c r="N25" s="651"/>
      <c r="O25" s="651"/>
      <c r="P25" s="651"/>
      <c r="Q25" s="651"/>
      <c r="R25" s="578"/>
      <c r="S25" s="87"/>
      <c r="V25" s="949"/>
    </row>
    <row r="26" spans="1:22" s="434" customFormat="1" ht="10.5" customHeight="1" x14ac:dyDescent="0.25">
      <c r="A26" s="407"/>
      <c r="B26" s="469"/>
      <c r="C26" s="417"/>
      <c r="D26" s="172"/>
      <c r="E26" s="651"/>
      <c r="F26" s="651"/>
      <c r="G26" s="651"/>
      <c r="H26" s="651"/>
      <c r="I26" s="651"/>
      <c r="J26" s="651"/>
      <c r="K26" s="651"/>
      <c r="L26" s="651"/>
      <c r="M26" s="651"/>
      <c r="N26" s="651"/>
      <c r="O26" s="651"/>
      <c r="P26" s="651"/>
      <c r="Q26" s="651"/>
      <c r="R26" s="578"/>
      <c r="S26" s="87"/>
      <c r="V26" s="949"/>
    </row>
    <row r="27" spans="1:22" s="434" customFormat="1" ht="10.5" customHeight="1" x14ac:dyDescent="0.25">
      <c r="A27" s="407"/>
      <c r="B27" s="469"/>
      <c r="C27" s="417"/>
      <c r="D27" s="172"/>
      <c r="E27" s="651"/>
      <c r="F27" s="651"/>
      <c r="G27" s="651"/>
      <c r="H27" s="651"/>
      <c r="I27" s="651"/>
      <c r="J27" s="651"/>
      <c r="K27" s="651"/>
      <c r="L27" s="651"/>
      <c r="M27" s="651"/>
      <c r="N27" s="651"/>
      <c r="O27" s="651"/>
      <c r="P27" s="651"/>
      <c r="Q27" s="651"/>
      <c r="R27" s="578"/>
      <c r="S27" s="87"/>
      <c r="V27" s="949"/>
    </row>
    <row r="28" spans="1:22" s="434" customFormat="1" ht="6" customHeight="1" x14ac:dyDescent="0.25">
      <c r="A28" s="407"/>
      <c r="B28" s="469"/>
      <c r="C28" s="417"/>
      <c r="D28" s="172"/>
      <c r="E28" s="651"/>
      <c r="F28" s="651"/>
      <c r="G28" s="651"/>
      <c r="H28" s="651"/>
      <c r="I28" s="651"/>
      <c r="J28" s="651"/>
      <c r="K28" s="651"/>
      <c r="L28" s="651"/>
      <c r="M28" s="651"/>
      <c r="N28" s="651"/>
      <c r="O28" s="651"/>
      <c r="P28" s="651"/>
      <c r="Q28" s="651"/>
      <c r="R28" s="578"/>
      <c r="S28" s="87"/>
    </row>
    <row r="29" spans="1:22" s="648" customFormat="1" ht="15.75" customHeight="1" x14ac:dyDescent="0.25">
      <c r="A29" s="647"/>
      <c r="B29" s="499"/>
      <c r="C29" s="951" t="s">
        <v>308</v>
      </c>
      <c r="D29" s="219"/>
      <c r="E29" s="652"/>
      <c r="F29" s="653"/>
      <c r="G29" s="653"/>
      <c r="H29" s="653"/>
      <c r="I29" s="653"/>
      <c r="J29" s="653"/>
      <c r="K29" s="653"/>
      <c r="L29" s="653"/>
      <c r="M29" s="653"/>
      <c r="N29" s="653"/>
      <c r="O29" s="653"/>
      <c r="P29" s="653"/>
      <c r="Q29" s="653"/>
      <c r="R29" s="715"/>
      <c r="S29" s="394"/>
      <c r="U29" s="1393"/>
      <c r="V29" s="1393"/>
    </row>
    <row r="30" spans="1:22" s="434" customFormat="1" ht="11.25" customHeight="1" x14ac:dyDescent="0.25">
      <c r="A30" s="407"/>
      <c r="B30" s="469"/>
      <c r="C30" s="953"/>
      <c r="D30" s="95" t="s">
        <v>152</v>
      </c>
      <c r="E30" s="650">
        <v>0.8312952598333333</v>
      </c>
      <c r="F30" s="650">
        <v>1.1661384862666668</v>
      </c>
      <c r="G30" s="650">
        <v>2.9098582654333334</v>
      </c>
      <c r="H30" s="650">
        <v>3.1791087690999995</v>
      </c>
      <c r="I30" s="650">
        <v>3.7085668282333333</v>
      </c>
      <c r="J30" s="650">
        <v>2.7692745808666666</v>
      </c>
      <c r="K30" s="650">
        <v>2.5238975948666664</v>
      </c>
      <c r="L30" s="650">
        <v>2.9188350694</v>
      </c>
      <c r="M30" s="650">
        <v>2.8871800014999995</v>
      </c>
      <c r="N30" s="650">
        <v>2.8021648707666671</v>
      </c>
      <c r="O30" s="650">
        <v>2.3389472801999998</v>
      </c>
      <c r="P30" s="650">
        <v>1.8427612698666669</v>
      </c>
      <c r="Q30" s="650">
        <v>2.3053573854000002</v>
      </c>
      <c r="R30" s="716"/>
      <c r="S30" s="87"/>
      <c r="U30" s="1393"/>
      <c r="V30" s="1393"/>
    </row>
    <row r="31" spans="1:22" s="434" customFormat="1" ht="12.75" customHeight="1" x14ac:dyDescent="0.25">
      <c r="A31" s="407"/>
      <c r="B31" s="469"/>
      <c r="C31" s="953"/>
      <c r="D31" s="95" t="s">
        <v>473</v>
      </c>
      <c r="E31" s="650">
        <v>-21.979081167966669</v>
      </c>
      <c r="F31" s="650">
        <v>-20.477313915699998</v>
      </c>
      <c r="G31" s="650">
        <v>-18.564136857233333</v>
      </c>
      <c r="H31" s="650">
        <v>-19.603462154866666</v>
      </c>
      <c r="I31" s="650">
        <v>-18.176212647566668</v>
      </c>
      <c r="J31" s="650">
        <v>-18.3057770128</v>
      </c>
      <c r="K31" s="650">
        <v>-18.647556284766665</v>
      </c>
      <c r="L31" s="650">
        <v>-19.607241966999997</v>
      </c>
      <c r="M31" s="650">
        <v>-18.916458150299999</v>
      </c>
      <c r="N31" s="650">
        <v>-18.919849154566666</v>
      </c>
      <c r="O31" s="650">
        <v>-19.912689063033334</v>
      </c>
      <c r="P31" s="650">
        <v>-20.8419534258</v>
      </c>
      <c r="Q31" s="650">
        <v>-20.117484865733335</v>
      </c>
      <c r="R31" s="716"/>
      <c r="S31" s="87"/>
    </row>
    <row r="32" spans="1:22" s="434" customFormat="1" ht="11.25" customHeight="1" x14ac:dyDescent="0.25">
      <c r="A32" s="407"/>
      <c r="B32" s="469"/>
      <c r="C32" s="953"/>
      <c r="D32" s="95" t="s">
        <v>150</v>
      </c>
      <c r="E32" s="650">
        <v>0.69767901589999992</v>
      </c>
      <c r="F32" s="650">
        <v>0.76034929933333328</v>
      </c>
      <c r="G32" s="650">
        <v>1.2027232002666668</v>
      </c>
      <c r="H32" s="650">
        <v>1.6044117854</v>
      </c>
      <c r="I32" s="650">
        <v>2.9680134323666665</v>
      </c>
      <c r="J32" s="650">
        <v>3.0651380337333332</v>
      </c>
      <c r="K32" s="650">
        <v>3.1187361580333337</v>
      </c>
      <c r="L32" s="650">
        <v>1.6663340543333334</v>
      </c>
      <c r="M32" s="650">
        <v>0.77182998366666655</v>
      </c>
      <c r="N32" s="650">
        <v>-0.28466725206666665</v>
      </c>
      <c r="O32" s="650">
        <v>0.86249263476666671</v>
      </c>
      <c r="P32" s="650">
        <v>1.6397862595333332</v>
      </c>
      <c r="Q32" s="650">
        <v>2.4739454872333333</v>
      </c>
      <c r="R32" s="716"/>
      <c r="S32" s="87"/>
    </row>
    <row r="33" spans="1:19" s="434" customFormat="1" ht="12" customHeight="1" x14ac:dyDescent="0.25">
      <c r="A33" s="407"/>
      <c r="B33" s="469"/>
      <c r="C33" s="953"/>
      <c r="D33" s="95" t="s">
        <v>153</v>
      </c>
      <c r="E33" s="650">
        <v>3.4176264306666666</v>
      </c>
      <c r="F33" s="650">
        <v>4.2578350446666668</v>
      </c>
      <c r="G33" s="650">
        <v>3.5941094836666667</v>
      </c>
      <c r="H33" s="650">
        <v>3.8795319579999998</v>
      </c>
      <c r="I33" s="650">
        <v>-0.50301778899999972</v>
      </c>
      <c r="J33" s="650">
        <v>-0.14212509066666623</v>
      </c>
      <c r="K33" s="650">
        <v>-5.879620233333327E-2</v>
      </c>
      <c r="L33" s="650">
        <v>2.9014210089999999</v>
      </c>
      <c r="M33" s="650">
        <v>2.3308329410000002</v>
      </c>
      <c r="N33" s="650">
        <v>2.6500951769999999</v>
      </c>
      <c r="O33" s="650">
        <v>2.9054633253333333</v>
      </c>
      <c r="P33" s="650">
        <v>5.1868971673333331</v>
      </c>
      <c r="Q33" s="650">
        <v>5.6388608863333332</v>
      </c>
      <c r="R33" s="716"/>
      <c r="S33" s="87"/>
    </row>
    <row r="34" spans="1:19" s="648" customFormat="1" ht="21" customHeight="1" x14ac:dyDescent="0.25">
      <c r="A34" s="647"/>
      <c r="B34" s="499"/>
      <c r="C34" s="1682" t="s">
        <v>307</v>
      </c>
      <c r="D34" s="1682"/>
      <c r="E34" s="654">
        <v>9.330292787088819</v>
      </c>
      <c r="F34" s="654">
        <v>6.5123096295275191</v>
      </c>
      <c r="G34" s="654">
        <v>5.6946757437587463</v>
      </c>
      <c r="H34" s="654">
        <v>5.7300883709380228</v>
      </c>
      <c r="I34" s="654">
        <v>6.6243175043699694</v>
      </c>
      <c r="J34" s="654">
        <v>7.9751248866932061</v>
      </c>
      <c r="K34" s="654">
        <v>8.5111870487843504</v>
      </c>
      <c r="L34" s="654">
        <v>8.8907257595626934</v>
      </c>
      <c r="M34" s="654">
        <v>7.4526817777957435</v>
      </c>
      <c r="N34" s="654">
        <v>6.2977295186650295</v>
      </c>
      <c r="O34" s="654">
        <v>3.4298274847939019</v>
      </c>
      <c r="P34" s="654">
        <v>0.16979258846926223</v>
      </c>
      <c r="Q34" s="654">
        <v>-3.3476755004570311</v>
      </c>
      <c r="R34" s="715"/>
      <c r="S34" s="394"/>
    </row>
    <row r="35" spans="1:19" s="659" customFormat="1" ht="16.5" customHeight="1" x14ac:dyDescent="0.25">
      <c r="A35" s="655"/>
      <c r="B35" s="656"/>
      <c r="C35" s="356" t="s">
        <v>338</v>
      </c>
      <c r="D35" s="657"/>
      <c r="E35" s="658">
        <v>-12.616816443911409</v>
      </c>
      <c r="F35" s="658">
        <v>-11.283762742717551</v>
      </c>
      <c r="G35" s="658">
        <v>-11.270460909771925</v>
      </c>
      <c r="H35" s="658">
        <v>-12.371079072376498</v>
      </c>
      <c r="I35" s="658">
        <v>-11.887589285746495</v>
      </c>
      <c r="J35" s="658">
        <v>-12.627414195201835</v>
      </c>
      <c r="K35" s="658">
        <v>-12.972060245833285</v>
      </c>
      <c r="L35" s="658">
        <v>-13.251260494122596</v>
      </c>
      <c r="M35" s="658">
        <v>-12.387785044482669</v>
      </c>
      <c r="N35" s="658">
        <v>-11.585816020301444</v>
      </c>
      <c r="O35" s="658">
        <v>-10.451843627392748</v>
      </c>
      <c r="P35" s="658">
        <v>-8.2249159666128602</v>
      </c>
      <c r="Q35" s="658">
        <v>-6.1721253045424982</v>
      </c>
      <c r="R35" s="717"/>
      <c r="S35" s="395"/>
    </row>
    <row r="36" spans="1:19" s="434" customFormat="1" ht="10.5" customHeight="1" x14ac:dyDescent="0.25">
      <c r="A36" s="407"/>
      <c r="B36" s="469"/>
      <c r="C36" s="660"/>
      <c r="D36" s="172"/>
      <c r="E36" s="661"/>
      <c r="F36" s="661"/>
      <c r="G36" s="661"/>
      <c r="H36" s="661"/>
      <c r="I36" s="661"/>
      <c r="J36" s="661"/>
      <c r="K36" s="661"/>
      <c r="L36" s="661"/>
      <c r="M36" s="661"/>
      <c r="N36" s="661"/>
      <c r="O36" s="661"/>
      <c r="P36" s="661"/>
      <c r="Q36" s="661"/>
      <c r="R36" s="716"/>
      <c r="S36" s="87"/>
    </row>
    <row r="37" spans="1:19" s="434" customFormat="1" ht="10.5" customHeight="1" x14ac:dyDescent="0.25">
      <c r="A37" s="407"/>
      <c r="B37" s="469"/>
      <c r="C37" s="660"/>
      <c r="D37" s="172"/>
      <c r="E37" s="661"/>
      <c r="F37" s="661"/>
      <c r="G37" s="661"/>
      <c r="H37" s="661"/>
      <c r="I37" s="661"/>
      <c r="J37" s="661"/>
      <c r="K37" s="661"/>
      <c r="L37" s="661"/>
      <c r="M37" s="661"/>
      <c r="N37" s="661"/>
      <c r="O37" s="661"/>
      <c r="P37" s="661"/>
      <c r="Q37" s="661"/>
      <c r="R37" s="716"/>
      <c r="S37" s="87"/>
    </row>
    <row r="38" spans="1:19" s="434" customFormat="1" ht="10.5" customHeight="1" x14ac:dyDescent="0.25">
      <c r="A38" s="407"/>
      <c r="B38" s="469"/>
      <c r="C38" s="660"/>
      <c r="D38" s="172"/>
      <c r="E38" s="661"/>
      <c r="F38" s="661"/>
      <c r="G38" s="661"/>
      <c r="H38" s="661"/>
      <c r="I38" s="661"/>
      <c r="J38" s="661"/>
      <c r="K38" s="661"/>
      <c r="L38" s="661"/>
      <c r="M38" s="661"/>
      <c r="N38" s="661"/>
      <c r="O38" s="661"/>
      <c r="P38" s="661"/>
      <c r="Q38" s="661"/>
      <c r="R38" s="716"/>
      <c r="S38" s="87"/>
    </row>
    <row r="39" spans="1:19" s="434" customFormat="1" ht="10.5" customHeight="1" x14ac:dyDescent="0.25">
      <c r="A39" s="407"/>
      <c r="B39" s="469"/>
      <c r="C39" s="660"/>
      <c r="D39" s="172"/>
      <c r="E39" s="661"/>
      <c r="F39" s="661"/>
      <c r="G39" s="661"/>
      <c r="H39" s="661"/>
      <c r="I39" s="661"/>
      <c r="J39" s="661"/>
      <c r="K39" s="661"/>
      <c r="L39" s="661"/>
      <c r="M39" s="661"/>
      <c r="N39" s="661"/>
      <c r="O39" s="661"/>
      <c r="P39" s="661"/>
      <c r="Q39" s="661"/>
      <c r="R39" s="716"/>
      <c r="S39" s="87"/>
    </row>
    <row r="40" spans="1:19" s="434" customFormat="1" ht="10.5" customHeight="1" x14ac:dyDescent="0.25">
      <c r="A40" s="407"/>
      <c r="B40" s="469"/>
      <c r="C40" s="660"/>
      <c r="D40" s="172"/>
      <c r="E40" s="661"/>
      <c r="F40" s="661"/>
      <c r="G40" s="661"/>
      <c r="H40" s="661"/>
      <c r="I40" s="661"/>
      <c r="J40" s="661"/>
      <c r="K40" s="661"/>
      <c r="L40" s="661"/>
      <c r="M40" s="661"/>
      <c r="N40" s="661"/>
      <c r="O40" s="661"/>
      <c r="P40" s="661"/>
      <c r="Q40" s="661"/>
      <c r="R40" s="716"/>
      <c r="S40" s="87"/>
    </row>
    <row r="41" spans="1:19" s="434" customFormat="1" ht="10.5" customHeight="1" x14ac:dyDescent="0.25">
      <c r="A41" s="407"/>
      <c r="B41" s="469"/>
      <c r="C41" s="660"/>
      <c r="D41" s="172"/>
      <c r="E41" s="661"/>
      <c r="F41" s="661"/>
      <c r="G41" s="661"/>
      <c r="H41" s="661"/>
      <c r="I41" s="661"/>
      <c r="J41" s="661"/>
      <c r="K41" s="661"/>
      <c r="L41" s="661"/>
      <c r="M41" s="661"/>
      <c r="N41" s="661"/>
      <c r="O41" s="661"/>
      <c r="P41" s="661"/>
      <c r="Q41" s="661"/>
      <c r="R41" s="716"/>
      <c r="S41" s="87"/>
    </row>
    <row r="42" spans="1:19" s="434" customFormat="1" ht="10.5" customHeight="1" x14ac:dyDescent="0.25">
      <c r="A42" s="407"/>
      <c r="B42" s="469"/>
      <c r="C42" s="660"/>
      <c r="D42" s="172"/>
      <c r="E42" s="661"/>
      <c r="F42" s="661"/>
      <c r="G42" s="661"/>
      <c r="H42" s="661"/>
      <c r="I42" s="661"/>
      <c r="J42" s="661"/>
      <c r="K42" s="661"/>
      <c r="L42" s="661"/>
      <c r="M42" s="661"/>
      <c r="N42" s="661"/>
      <c r="O42" s="661"/>
      <c r="P42" s="661"/>
      <c r="Q42" s="661"/>
      <c r="R42" s="716"/>
      <c r="S42" s="87"/>
    </row>
    <row r="43" spans="1:19" s="434" customFormat="1" ht="10.5" customHeight="1" x14ac:dyDescent="0.25">
      <c r="A43" s="407"/>
      <c r="B43" s="469"/>
      <c r="C43" s="660"/>
      <c r="D43" s="172"/>
      <c r="E43" s="661"/>
      <c r="F43" s="661"/>
      <c r="G43" s="661"/>
      <c r="H43" s="661"/>
      <c r="I43" s="661"/>
      <c r="J43" s="661"/>
      <c r="K43" s="661"/>
      <c r="L43" s="661"/>
      <c r="M43" s="661"/>
      <c r="N43" s="661"/>
      <c r="O43" s="661"/>
      <c r="P43" s="661"/>
      <c r="Q43" s="661"/>
      <c r="R43" s="716"/>
      <c r="S43" s="87"/>
    </row>
    <row r="44" spans="1:19" s="434" customFormat="1" ht="10.5" customHeight="1" x14ac:dyDescent="0.25">
      <c r="A44" s="407"/>
      <c r="B44" s="469"/>
      <c r="C44" s="660"/>
      <c r="D44" s="172"/>
      <c r="E44" s="661"/>
      <c r="F44" s="661"/>
      <c r="G44" s="661"/>
      <c r="H44" s="661"/>
      <c r="I44" s="661"/>
      <c r="J44" s="661"/>
      <c r="K44" s="661"/>
      <c r="L44" s="661"/>
      <c r="M44" s="661"/>
      <c r="N44" s="661"/>
      <c r="O44" s="661"/>
      <c r="P44" s="661"/>
      <c r="Q44" s="661"/>
      <c r="R44" s="716"/>
      <c r="S44" s="87"/>
    </row>
    <row r="45" spans="1:19" s="434" customFormat="1" ht="10.5" customHeight="1" x14ac:dyDescent="0.25">
      <c r="A45" s="407"/>
      <c r="B45" s="469"/>
      <c r="C45" s="660"/>
      <c r="D45" s="172"/>
      <c r="E45" s="661"/>
      <c r="F45" s="661"/>
      <c r="G45" s="661"/>
      <c r="H45" s="661"/>
      <c r="I45" s="661"/>
      <c r="J45" s="661"/>
      <c r="K45" s="661"/>
      <c r="L45" s="661"/>
      <c r="M45" s="661"/>
      <c r="N45" s="661"/>
      <c r="O45" s="661"/>
      <c r="P45" s="661"/>
      <c r="Q45" s="661"/>
      <c r="R45" s="716"/>
      <c r="S45" s="87"/>
    </row>
    <row r="46" spans="1:19" s="434" customFormat="1" ht="10.5" customHeight="1" x14ac:dyDescent="0.25">
      <c r="A46" s="407"/>
      <c r="B46" s="469"/>
      <c r="C46" s="660"/>
      <c r="D46" s="172"/>
      <c r="E46" s="661"/>
      <c r="F46" s="661"/>
      <c r="G46" s="661"/>
      <c r="H46" s="661"/>
      <c r="I46" s="661"/>
      <c r="J46" s="661"/>
      <c r="K46" s="661"/>
      <c r="L46" s="661"/>
      <c r="M46" s="661"/>
      <c r="N46" s="661"/>
      <c r="O46" s="661"/>
      <c r="P46" s="661"/>
      <c r="Q46" s="661"/>
      <c r="R46" s="716"/>
      <c r="S46" s="87"/>
    </row>
    <row r="47" spans="1:19" s="434" customFormat="1" ht="10.5" customHeight="1" x14ac:dyDescent="0.25">
      <c r="A47" s="407"/>
      <c r="B47" s="469"/>
      <c r="C47" s="660"/>
      <c r="D47" s="172"/>
      <c r="E47" s="661"/>
      <c r="F47" s="661"/>
      <c r="G47" s="661"/>
      <c r="H47" s="661"/>
      <c r="I47" s="661"/>
      <c r="J47" s="661"/>
      <c r="K47" s="661"/>
      <c r="L47" s="661"/>
      <c r="M47" s="661"/>
      <c r="N47" s="661"/>
      <c r="O47" s="661"/>
      <c r="P47" s="661"/>
      <c r="Q47" s="661"/>
      <c r="R47" s="716"/>
      <c r="S47" s="87"/>
    </row>
    <row r="48" spans="1:19" s="434" customFormat="1" ht="10.5" customHeight="1" x14ac:dyDescent="0.25">
      <c r="A48" s="407"/>
      <c r="B48" s="469"/>
      <c r="C48" s="660"/>
      <c r="D48" s="172"/>
      <c r="E48" s="661"/>
      <c r="F48" s="661"/>
      <c r="G48" s="661"/>
      <c r="H48" s="661"/>
      <c r="I48" s="661"/>
      <c r="J48" s="661"/>
      <c r="K48" s="661"/>
      <c r="L48" s="661"/>
      <c r="M48" s="661"/>
      <c r="N48" s="661"/>
      <c r="O48" s="661"/>
      <c r="P48" s="661"/>
      <c r="Q48" s="661"/>
      <c r="R48" s="716"/>
      <c r="S48" s="87"/>
    </row>
    <row r="49" spans="1:21" s="648" customFormat="1" ht="15.75" customHeight="1" x14ac:dyDescent="0.25">
      <c r="A49" s="647"/>
      <c r="B49" s="499"/>
      <c r="C49" s="951" t="s">
        <v>154</v>
      </c>
      <c r="D49" s="219"/>
      <c r="E49" s="652"/>
      <c r="F49" s="653"/>
      <c r="G49" s="653"/>
      <c r="H49" s="653"/>
      <c r="I49" s="653"/>
      <c r="J49" s="653"/>
      <c r="K49" s="653"/>
      <c r="L49" s="653"/>
      <c r="M49" s="653"/>
      <c r="N49" s="653"/>
      <c r="O49" s="653"/>
      <c r="P49" s="653"/>
      <c r="Q49" s="653"/>
      <c r="R49" s="715"/>
      <c r="S49" s="394"/>
    </row>
    <row r="50" spans="1:21" s="648" customFormat="1" ht="15.75" customHeight="1" x14ac:dyDescent="0.25">
      <c r="A50" s="647"/>
      <c r="B50" s="499"/>
      <c r="C50" s="662"/>
      <c r="D50" s="245" t="s">
        <v>306</v>
      </c>
      <c r="E50" s="658">
        <v>570.38</v>
      </c>
      <c r="F50" s="658">
        <v>575.99900000000002</v>
      </c>
      <c r="G50" s="658">
        <v>575.07500000000005</v>
      </c>
      <c r="H50" s="658">
        <v>562.93399999999997</v>
      </c>
      <c r="I50" s="658">
        <v>534.95799999999997</v>
      </c>
      <c r="J50" s="658">
        <v>511.642</v>
      </c>
      <c r="K50" s="658">
        <v>497.66300000000001</v>
      </c>
      <c r="L50" s="658">
        <v>498.76299999999998</v>
      </c>
      <c r="M50" s="658">
        <v>491.10700000000003</v>
      </c>
      <c r="N50" s="658">
        <v>490.589</v>
      </c>
      <c r="O50" s="658">
        <v>486.43400000000003</v>
      </c>
      <c r="P50" s="658">
        <v>482.55599999999998</v>
      </c>
      <c r="Q50" s="658">
        <v>494.73</v>
      </c>
      <c r="R50" s="715"/>
      <c r="S50" s="394"/>
    </row>
    <row r="51" spans="1:21" s="666" customFormat="1" ht="12" customHeight="1" x14ac:dyDescent="0.25">
      <c r="A51" s="663"/>
      <c r="B51" s="664"/>
      <c r="C51" s="665"/>
      <c r="D51" s="704" t="s">
        <v>238</v>
      </c>
      <c r="E51" s="650">
        <v>26.43</v>
      </c>
      <c r="F51" s="650">
        <v>26.911000000000001</v>
      </c>
      <c r="G51" s="650">
        <v>26.292000000000002</v>
      </c>
      <c r="H51" s="650">
        <v>24.832000000000001</v>
      </c>
      <c r="I51" s="650">
        <v>22.792000000000002</v>
      </c>
      <c r="J51" s="650">
        <v>21.03</v>
      </c>
      <c r="K51" s="650">
        <v>19.891999999999999</v>
      </c>
      <c r="L51" s="650">
        <v>19.463000000000001</v>
      </c>
      <c r="M51" s="650">
        <v>19.338999999999999</v>
      </c>
      <c r="N51" s="650">
        <v>20.108000000000001</v>
      </c>
      <c r="O51" s="650">
        <v>21.564</v>
      </c>
      <c r="P51" s="650">
        <v>21.448</v>
      </c>
      <c r="Q51" s="650">
        <v>22.411999999999999</v>
      </c>
      <c r="R51" s="718"/>
      <c r="S51" s="87"/>
    </row>
    <row r="52" spans="1:21" s="670" customFormat="1" ht="15" customHeight="1" x14ac:dyDescent="0.2">
      <c r="A52" s="667"/>
      <c r="B52" s="668"/>
      <c r="C52" s="669"/>
      <c r="D52" s="245" t="s">
        <v>304</v>
      </c>
      <c r="E52" s="658">
        <v>64.933999999999997</v>
      </c>
      <c r="F52" s="658">
        <v>53.631999999999998</v>
      </c>
      <c r="G52" s="658">
        <v>53.463999999999999</v>
      </c>
      <c r="H52" s="658">
        <v>50.136000000000003</v>
      </c>
      <c r="I52" s="658">
        <v>50.006</v>
      </c>
      <c r="J52" s="658">
        <v>49.496000000000002</v>
      </c>
      <c r="K52" s="658">
        <v>47.27</v>
      </c>
      <c r="L52" s="658">
        <v>50.372</v>
      </c>
      <c r="M52" s="658">
        <v>65.453999999999994</v>
      </c>
      <c r="N52" s="658">
        <v>58.289000000000001</v>
      </c>
      <c r="O52" s="658">
        <v>58.241999999999997</v>
      </c>
      <c r="P52" s="658">
        <v>46.031999999999996</v>
      </c>
      <c r="Q52" s="658">
        <v>59.506</v>
      </c>
      <c r="R52" s="719"/>
      <c r="S52" s="394"/>
    </row>
    <row r="53" spans="1:21" s="434" customFormat="1" ht="11.25" customHeight="1" x14ac:dyDescent="0.25">
      <c r="A53" s="407"/>
      <c r="B53" s="469"/>
      <c r="C53" s="660"/>
      <c r="D53" s="704" t="s">
        <v>239</v>
      </c>
      <c r="E53" s="650">
        <v>-5.7301723261857447</v>
      </c>
      <c r="F53" s="650">
        <v>-3.6695105523125271</v>
      </c>
      <c r="G53" s="650">
        <v>-11.790133641313316</v>
      </c>
      <c r="H53" s="650">
        <v>-6.7497442574165341</v>
      </c>
      <c r="I53" s="650">
        <v>3.8503073600265836</v>
      </c>
      <c r="J53" s="650">
        <v>-7.7427772600186291</v>
      </c>
      <c r="K53" s="650">
        <v>-16.626982027267758</v>
      </c>
      <c r="L53" s="650">
        <v>-4.877726371447455</v>
      </c>
      <c r="M53" s="650">
        <v>-12.038380906305445</v>
      </c>
      <c r="N53" s="650">
        <v>-16.960139043223066</v>
      </c>
      <c r="O53" s="650">
        <v>-9.9744957106422394</v>
      </c>
      <c r="P53" s="650">
        <v>-14.807617567042374</v>
      </c>
      <c r="Q53" s="650">
        <v>-8.3592570918162963</v>
      </c>
      <c r="R53" s="716"/>
      <c r="S53" s="87"/>
    </row>
    <row r="54" spans="1:21" s="648" customFormat="1" ht="15.75" customHeight="1" x14ac:dyDescent="0.25">
      <c r="A54" s="647"/>
      <c r="B54" s="499"/>
      <c r="C54" s="951" t="s">
        <v>305</v>
      </c>
      <c r="D54" s="219"/>
      <c r="E54" s="658">
        <v>15.558999999999999</v>
      </c>
      <c r="F54" s="658">
        <v>15.617000000000001</v>
      </c>
      <c r="G54" s="658">
        <v>16.334</v>
      </c>
      <c r="H54" s="658">
        <v>14.250999999999999</v>
      </c>
      <c r="I54" s="658">
        <v>16.872</v>
      </c>
      <c r="J54" s="658">
        <v>16.274000000000001</v>
      </c>
      <c r="K54" s="658">
        <v>11.95</v>
      </c>
      <c r="L54" s="658">
        <v>9.593</v>
      </c>
      <c r="M54" s="658">
        <v>11.157999999999999</v>
      </c>
      <c r="N54" s="658">
        <v>9.4450000000000003</v>
      </c>
      <c r="O54" s="658">
        <v>8.3239999999999998</v>
      </c>
      <c r="P54" s="658">
        <v>5.9660000000000002</v>
      </c>
      <c r="Q54" s="658">
        <v>11.226000000000001</v>
      </c>
      <c r="R54" s="715"/>
      <c r="S54" s="394"/>
    </row>
    <row r="55" spans="1:21" s="434" customFormat="1" ht="9.75" customHeight="1" x14ac:dyDescent="0.25">
      <c r="A55" s="627"/>
      <c r="B55" s="671"/>
      <c r="C55" s="672"/>
      <c r="D55" s="704" t="s">
        <v>155</v>
      </c>
      <c r="E55" s="650">
        <v>-1.7677883704779407</v>
      </c>
      <c r="F55" s="650">
        <v>14.259584430787253</v>
      </c>
      <c r="G55" s="650">
        <v>-2.7159023228111923</v>
      </c>
      <c r="H55" s="650">
        <v>-19.234910739586287</v>
      </c>
      <c r="I55" s="650">
        <v>1.6569259504729761</v>
      </c>
      <c r="J55" s="650">
        <v>0.65561603166750526</v>
      </c>
      <c r="K55" s="650">
        <v>-22.225837943377812</v>
      </c>
      <c r="L55" s="650">
        <v>-29.035360260393549</v>
      </c>
      <c r="M55" s="650">
        <v>-34.376286537669834</v>
      </c>
      <c r="N55" s="650">
        <v>-41.451772873791228</v>
      </c>
      <c r="O55" s="650">
        <v>-37.115660648183123</v>
      </c>
      <c r="P55" s="650">
        <v>-43.110517783922951</v>
      </c>
      <c r="Q55" s="650">
        <v>-27.848833472588208</v>
      </c>
      <c r="R55" s="716"/>
      <c r="S55" s="87"/>
      <c r="U55" s="648"/>
    </row>
    <row r="56" spans="1:21" s="648" customFormat="1" ht="15.75" customHeight="1" x14ac:dyDescent="0.25">
      <c r="A56" s="647"/>
      <c r="B56" s="499"/>
      <c r="C56" s="1682" t="s">
        <v>337</v>
      </c>
      <c r="D56" s="1682"/>
      <c r="E56" s="658">
        <v>262.14800000000002</v>
      </c>
      <c r="F56" s="658">
        <v>257.22800000000001</v>
      </c>
      <c r="G56" s="658">
        <v>251.01599999999999</v>
      </c>
      <c r="H56" s="658">
        <v>243.321</v>
      </c>
      <c r="I56" s="658">
        <v>233.87899999999999</v>
      </c>
      <c r="J56" s="658">
        <v>221.673</v>
      </c>
      <c r="K56" s="658">
        <v>219.245</v>
      </c>
      <c r="L56" s="658">
        <v>217.05099999999999</v>
      </c>
      <c r="M56" s="658">
        <v>223.048</v>
      </c>
      <c r="N56" s="658">
        <v>210.834</v>
      </c>
      <c r="O56" s="658">
        <v>227.078</v>
      </c>
      <c r="P56" s="658">
        <v>225.75299999999999</v>
      </c>
      <c r="Q56" s="658">
        <v>222.066</v>
      </c>
      <c r="R56" s="716"/>
      <c r="S56" s="394"/>
      <c r="T56" s="1393"/>
    </row>
    <row r="57" spans="1:21" s="434" customFormat="1" ht="10.5" customHeight="1" x14ac:dyDescent="0.25">
      <c r="A57" s="407"/>
      <c r="B57" s="469"/>
      <c r="C57" s="673"/>
      <c r="D57" s="673"/>
      <c r="E57" s="674"/>
      <c r="F57" s="675"/>
      <c r="G57" s="675"/>
      <c r="H57" s="675"/>
      <c r="I57" s="675"/>
      <c r="J57" s="675"/>
      <c r="K57" s="675"/>
      <c r="L57" s="675"/>
      <c r="M57" s="675"/>
      <c r="N57" s="675"/>
      <c r="O57" s="675"/>
      <c r="P57" s="675"/>
      <c r="Q57" s="675"/>
      <c r="R57" s="716"/>
      <c r="S57" s="87"/>
    </row>
    <row r="58" spans="1:21" s="434" customFormat="1" ht="10.5" customHeight="1" x14ac:dyDescent="0.25">
      <c r="A58" s="407"/>
      <c r="B58" s="469"/>
      <c r="C58" s="660"/>
      <c r="D58" s="172"/>
      <c r="E58" s="651"/>
      <c r="F58" s="651"/>
      <c r="G58" s="651"/>
      <c r="H58" s="651"/>
      <c r="I58" s="651"/>
      <c r="J58" s="651"/>
      <c r="K58" s="651"/>
      <c r="L58" s="651"/>
      <c r="M58" s="651"/>
      <c r="N58" s="651"/>
      <c r="O58" s="651"/>
      <c r="P58" s="651"/>
      <c r="Q58" s="651"/>
      <c r="R58" s="716"/>
      <c r="S58" s="87"/>
    </row>
    <row r="59" spans="1:21" s="434" customFormat="1" ht="10.5" customHeight="1" x14ac:dyDescent="0.25">
      <c r="A59" s="407"/>
      <c r="B59" s="469"/>
      <c r="C59" s="660"/>
      <c r="D59" s="172"/>
      <c r="E59" s="661"/>
      <c r="F59" s="661"/>
      <c r="G59" s="661"/>
      <c r="H59" s="661"/>
      <c r="I59" s="661"/>
      <c r="J59" s="661"/>
      <c r="K59" s="661"/>
      <c r="L59" s="661"/>
      <c r="M59" s="661"/>
      <c r="N59" s="661"/>
      <c r="O59" s="661"/>
      <c r="P59" s="661"/>
      <c r="Q59" s="661"/>
      <c r="R59" s="716"/>
      <c r="S59" s="87"/>
    </row>
    <row r="60" spans="1:21" s="434" customFormat="1" ht="10.5" customHeight="1" x14ac:dyDescent="0.25">
      <c r="A60" s="407"/>
      <c r="B60" s="469"/>
      <c r="C60" s="660"/>
      <c r="D60" s="172"/>
      <c r="E60" s="661"/>
      <c r="F60" s="661"/>
      <c r="G60" s="661"/>
      <c r="H60" s="661"/>
      <c r="I60" s="661"/>
      <c r="J60" s="661"/>
      <c r="K60" s="661"/>
      <c r="L60" s="661"/>
      <c r="M60" s="661"/>
      <c r="N60" s="661"/>
      <c r="O60" s="661"/>
      <c r="P60" s="661"/>
      <c r="Q60" s="661"/>
      <c r="R60" s="716"/>
      <c r="S60" s="87"/>
    </row>
    <row r="61" spans="1:21" s="434" customFormat="1" ht="10.5" customHeight="1" x14ac:dyDescent="0.25">
      <c r="A61" s="407"/>
      <c r="B61" s="469"/>
      <c r="C61" s="660"/>
      <c r="D61" s="172"/>
      <c r="E61" s="661"/>
      <c r="F61" s="661"/>
      <c r="G61" s="661"/>
      <c r="H61" s="661"/>
      <c r="I61" s="661"/>
      <c r="J61" s="661"/>
      <c r="K61" s="661"/>
      <c r="L61" s="661"/>
      <c r="M61" s="661"/>
      <c r="N61" s="661"/>
      <c r="O61" s="661"/>
      <c r="P61" s="661"/>
      <c r="Q61" s="661"/>
      <c r="R61" s="716"/>
      <c r="S61" s="87"/>
    </row>
    <row r="62" spans="1:21" s="434" customFormat="1" ht="10.5" customHeight="1" x14ac:dyDescent="0.25">
      <c r="A62" s="407"/>
      <c r="B62" s="469"/>
      <c r="C62" s="660"/>
      <c r="D62" s="172"/>
      <c r="E62" s="661"/>
      <c r="F62" s="661"/>
      <c r="G62" s="661"/>
      <c r="H62" s="661"/>
      <c r="I62" s="661"/>
      <c r="J62" s="661"/>
      <c r="K62" s="661"/>
      <c r="L62" s="661"/>
      <c r="M62" s="661"/>
      <c r="N62" s="661"/>
      <c r="O62" s="661"/>
      <c r="P62" s="661"/>
      <c r="Q62" s="661"/>
      <c r="R62" s="716"/>
      <c r="S62" s="87"/>
    </row>
    <row r="63" spans="1:21" s="434" customFormat="1" ht="10.5" customHeight="1" x14ac:dyDescent="0.25">
      <c r="A63" s="407"/>
      <c r="B63" s="469"/>
      <c r="C63" s="660"/>
      <c r="D63" s="172"/>
      <c r="E63" s="661"/>
      <c r="F63" s="661"/>
      <c r="G63" s="661"/>
      <c r="H63" s="661"/>
      <c r="I63" s="661"/>
      <c r="J63" s="661"/>
      <c r="K63" s="661"/>
      <c r="L63" s="661"/>
      <c r="M63" s="661"/>
      <c r="N63" s="661"/>
      <c r="O63" s="661"/>
      <c r="P63" s="661"/>
      <c r="Q63" s="661"/>
      <c r="R63" s="716"/>
      <c r="S63" s="87"/>
    </row>
    <row r="64" spans="1:21" s="434" customFormat="1" ht="10.5" customHeight="1" x14ac:dyDescent="0.25">
      <c r="A64" s="407"/>
      <c r="B64" s="469"/>
      <c r="C64" s="660"/>
      <c r="D64" s="172"/>
      <c r="E64" s="661"/>
      <c r="F64" s="661"/>
      <c r="G64" s="661"/>
      <c r="H64" s="661"/>
      <c r="I64" s="661"/>
      <c r="J64" s="661"/>
      <c r="K64" s="661"/>
      <c r="L64" s="661"/>
      <c r="M64" s="661"/>
      <c r="N64" s="661"/>
      <c r="O64" s="661"/>
      <c r="P64" s="661"/>
      <c r="Q64" s="661"/>
      <c r="R64" s="716"/>
      <c r="S64" s="87"/>
    </row>
    <row r="65" spans="1:26" s="434" customFormat="1" ht="10.5" customHeight="1" x14ac:dyDescent="0.25">
      <c r="A65" s="407"/>
      <c r="B65" s="469"/>
      <c r="C65" s="660"/>
      <c r="D65" s="172"/>
      <c r="E65" s="661"/>
      <c r="F65" s="661"/>
      <c r="G65" s="661"/>
      <c r="H65" s="661"/>
      <c r="I65" s="661"/>
      <c r="J65" s="661"/>
      <c r="K65" s="661"/>
      <c r="L65" s="661"/>
      <c r="M65" s="661"/>
      <c r="N65" s="661"/>
      <c r="O65" s="661"/>
      <c r="P65" s="661"/>
      <c r="Q65" s="661"/>
      <c r="R65" s="716"/>
      <c r="S65" s="87"/>
    </row>
    <row r="66" spans="1:26" s="434" customFormat="1" ht="10.5" customHeight="1" x14ac:dyDescent="0.25">
      <c r="A66" s="407"/>
      <c r="B66" s="469"/>
      <c r="C66" s="660"/>
      <c r="D66" s="172"/>
      <c r="E66" s="661"/>
      <c r="F66" s="661"/>
      <c r="G66" s="661"/>
      <c r="H66" s="661"/>
      <c r="I66" s="661"/>
      <c r="J66" s="661"/>
      <c r="K66" s="661"/>
      <c r="L66" s="661"/>
      <c r="M66" s="661"/>
      <c r="N66" s="661"/>
      <c r="O66" s="661"/>
      <c r="P66" s="661"/>
      <c r="Q66" s="661"/>
      <c r="R66" s="716"/>
      <c r="S66" s="87"/>
    </row>
    <row r="67" spans="1:26" s="434" customFormat="1" ht="10.5" customHeight="1" x14ac:dyDescent="0.25">
      <c r="A67" s="407"/>
      <c r="B67" s="469"/>
      <c r="C67" s="660"/>
      <c r="D67" s="172"/>
      <c r="E67" s="661"/>
      <c r="F67" s="661"/>
      <c r="G67" s="661"/>
      <c r="H67" s="661"/>
      <c r="I67" s="661"/>
      <c r="J67" s="661"/>
      <c r="K67" s="661"/>
      <c r="L67" s="661"/>
      <c r="M67" s="661"/>
      <c r="N67" s="661"/>
      <c r="O67" s="661"/>
      <c r="P67" s="661"/>
      <c r="Q67" s="661"/>
      <c r="R67" s="716"/>
      <c r="S67" s="87"/>
    </row>
    <row r="68" spans="1:26" s="434" customFormat="1" ht="10.5" customHeight="1" x14ac:dyDescent="0.25">
      <c r="A68" s="407"/>
      <c r="B68" s="469"/>
      <c r="C68" s="660"/>
      <c r="D68" s="172"/>
      <c r="E68" s="661"/>
      <c r="F68" s="661"/>
      <c r="G68" s="661"/>
      <c r="H68" s="661"/>
      <c r="I68" s="661"/>
      <c r="J68" s="661"/>
      <c r="K68" s="661"/>
      <c r="L68" s="661"/>
      <c r="M68" s="661"/>
      <c r="N68" s="661"/>
      <c r="O68" s="661"/>
      <c r="P68" s="661"/>
      <c r="Q68" s="661"/>
      <c r="R68" s="716"/>
      <c r="S68" s="87"/>
    </row>
    <row r="69" spans="1:26" s="434" customFormat="1" ht="10.5" customHeight="1" x14ac:dyDescent="0.25">
      <c r="A69" s="407"/>
      <c r="B69" s="469"/>
      <c r="C69" s="660"/>
      <c r="D69" s="172"/>
      <c r="E69" s="661"/>
      <c r="F69" s="661"/>
      <c r="G69" s="661"/>
      <c r="H69" s="661"/>
      <c r="I69" s="661"/>
      <c r="J69" s="661"/>
      <c r="K69" s="661"/>
      <c r="L69" s="661"/>
      <c r="M69" s="661"/>
      <c r="N69" s="661"/>
      <c r="O69" s="661"/>
      <c r="P69" s="661"/>
      <c r="Q69" s="661"/>
      <c r="R69" s="716"/>
      <c r="S69" s="87"/>
    </row>
    <row r="70" spans="1:26" s="434" customFormat="1" ht="17.25" customHeight="1" x14ac:dyDescent="0.25">
      <c r="A70" s="407"/>
      <c r="B70" s="469"/>
      <c r="C70" s="1676" t="s">
        <v>475</v>
      </c>
      <c r="D70" s="1676"/>
      <c r="E70" s="1676"/>
      <c r="F70" s="1676"/>
      <c r="G70" s="1676"/>
      <c r="H70" s="1676"/>
      <c r="I70" s="1676"/>
      <c r="J70" s="1676"/>
      <c r="K70" s="1676"/>
      <c r="L70" s="1676"/>
      <c r="M70" s="1676"/>
      <c r="N70" s="1676"/>
      <c r="O70" s="1676"/>
      <c r="P70" s="1676"/>
      <c r="Q70" s="1676"/>
      <c r="R70" s="716"/>
      <c r="S70" s="87"/>
    </row>
    <row r="71" spans="1:26" s="751" customFormat="1" ht="11.25" customHeight="1" x14ac:dyDescent="0.25">
      <c r="A71" s="419"/>
      <c r="B71" s="573"/>
      <c r="C71" s="1679" t="s">
        <v>494</v>
      </c>
      <c r="D71" s="1679"/>
      <c r="E71" s="1679"/>
      <c r="F71" s="1679"/>
      <c r="G71" s="1679"/>
      <c r="H71" s="1679"/>
      <c r="I71" s="1679"/>
      <c r="J71" s="1679"/>
      <c r="K71" s="1679"/>
      <c r="L71" s="1678" t="s">
        <v>470</v>
      </c>
      <c r="M71" s="1678"/>
      <c r="N71" s="1678"/>
      <c r="O71" s="1677" t="s">
        <v>469</v>
      </c>
      <c r="P71" s="1677"/>
      <c r="Q71" s="1677"/>
      <c r="R71" s="1082"/>
      <c r="S71" s="1082"/>
      <c r="T71" s="1394"/>
      <c r="U71" s="1394"/>
      <c r="V71" s="1394"/>
      <c r="W71" s="1394"/>
      <c r="X71" s="1394"/>
      <c r="Y71" s="1394"/>
      <c r="Z71" s="1394"/>
    </row>
    <row r="72" spans="1:26" s="434" customFormat="1" ht="9.75" customHeight="1" x14ac:dyDescent="0.25">
      <c r="A72" s="407"/>
      <c r="B72" s="469"/>
      <c r="C72" s="1083" t="s">
        <v>476</v>
      </c>
      <c r="D72" s="1083"/>
      <c r="R72" s="716"/>
      <c r="S72" s="87"/>
    </row>
    <row r="73" spans="1:26" x14ac:dyDescent="0.25">
      <c r="A73" s="407"/>
      <c r="B73" s="676">
        <v>20</v>
      </c>
      <c r="C73" s="1644">
        <v>42767</v>
      </c>
      <c r="D73" s="1644"/>
      <c r="E73" s="641"/>
      <c r="F73" s="677"/>
      <c r="G73" s="677"/>
      <c r="H73" s="677"/>
      <c r="I73" s="677"/>
      <c r="J73" s="678"/>
      <c r="K73" s="678"/>
      <c r="L73" s="678"/>
      <c r="M73" s="678"/>
      <c r="N73" s="679"/>
      <c r="O73" s="679"/>
      <c r="P73" s="679"/>
      <c r="Q73" s="952"/>
      <c r="R73" s="720"/>
      <c r="S73" s="952"/>
    </row>
  </sheetData>
  <mergeCells count="10">
    <mergeCell ref="E1:Q1"/>
    <mergeCell ref="P3:Q3"/>
    <mergeCell ref="C34:D34"/>
    <mergeCell ref="C56:D56"/>
    <mergeCell ref="E6:P6"/>
    <mergeCell ref="C70:Q70"/>
    <mergeCell ref="C73:D73"/>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zoomScaleNormal="100" workbookViewId="0"/>
  </sheetViews>
  <sheetFormatPr defaultColWidth="9.109375" defaultRowHeight="13.2" x14ac:dyDescent="0.25"/>
  <cols>
    <col min="1" max="1" width="1" style="97" customWidth="1"/>
    <col min="2" max="2" width="2.5546875" style="97" customWidth="1"/>
    <col min="3" max="3" width="1" style="97" customWidth="1"/>
    <col min="4" max="4" width="13" style="97" customWidth="1"/>
    <col min="5" max="6" width="16" style="97" customWidth="1"/>
    <col min="7" max="9" width="15.6640625" style="97" customWidth="1"/>
    <col min="10" max="10" width="0.88671875" style="97" customWidth="1"/>
    <col min="11" max="11" width="2.5546875" style="97" customWidth="1"/>
    <col min="12" max="12" width="1" style="97" customWidth="1"/>
    <col min="13" max="13" width="11.44140625" style="201" bestFit="1" customWidth="1"/>
    <col min="14" max="16384" width="9.109375" style="97"/>
  </cols>
  <sheetData>
    <row r="1" spans="1:18" ht="13.5" customHeight="1" x14ac:dyDescent="0.25">
      <c r="A1" s="99"/>
      <c r="B1" s="821"/>
      <c r="C1" s="822" t="s">
        <v>395</v>
      </c>
      <c r="D1" s="823"/>
      <c r="E1" s="99"/>
      <c r="F1" s="99"/>
      <c r="G1" s="99"/>
      <c r="H1" s="99"/>
      <c r="I1" s="824"/>
      <c r="J1" s="99"/>
      <c r="K1" s="99"/>
      <c r="L1" s="96"/>
    </row>
    <row r="2" spans="1:18" ht="6" customHeight="1" x14ac:dyDescent="0.25">
      <c r="A2" s="340"/>
      <c r="B2" s="825"/>
      <c r="C2" s="826"/>
      <c r="D2" s="826"/>
      <c r="E2" s="827"/>
      <c r="F2" s="827"/>
      <c r="G2" s="827"/>
      <c r="H2" s="827"/>
      <c r="I2" s="828"/>
      <c r="J2" s="792"/>
      <c r="K2" s="339"/>
      <c r="L2" s="96"/>
    </row>
    <row r="3" spans="1:18" ht="6" customHeight="1" thickBot="1" x14ac:dyDescent="0.3">
      <c r="A3" s="340"/>
      <c r="B3" s="340"/>
      <c r="C3" s="99"/>
      <c r="D3" s="99"/>
      <c r="E3" s="99"/>
      <c r="F3" s="99"/>
      <c r="G3" s="99"/>
      <c r="H3" s="99"/>
      <c r="I3" s="99"/>
      <c r="J3" s="99"/>
      <c r="K3" s="341"/>
      <c r="L3" s="96"/>
    </row>
    <row r="4" spans="1:18" s="101" customFormat="1" ht="13.5" customHeight="1" thickBot="1" x14ac:dyDescent="0.3">
      <c r="A4" s="384"/>
      <c r="B4" s="340"/>
      <c r="C4" s="1684" t="s">
        <v>493</v>
      </c>
      <c r="D4" s="1685"/>
      <c r="E4" s="1685"/>
      <c r="F4" s="1685"/>
      <c r="G4" s="1685"/>
      <c r="H4" s="1685"/>
      <c r="I4" s="1685"/>
      <c r="J4" s="1686"/>
      <c r="K4" s="341"/>
      <c r="L4" s="100"/>
      <c r="M4" s="201"/>
    </row>
    <row r="5" spans="1:18" ht="15.75" customHeight="1" x14ac:dyDescent="0.25">
      <c r="A5" s="340"/>
      <c r="B5" s="340"/>
      <c r="C5" s="829" t="s">
        <v>492</v>
      </c>
      <c r="D5" s="102"/>
      <c r="E5" s="102"/>
      <c r="F5" s="102"/>
      <c r="G5" s="102"/>
      <c r="H5" s="102"/>
      <c r="I5" s="102"/>
      <c r="J5" s="830"/>
      <c r="K5" s="341"/>
      <c r="L5" s="96"/>
    </row>
    <row r="6" spans="1:18" ht="12" customHeight="1" x14ac:dyDescent="0.25">
      <c r="A6" s="340"/>
      <c r="B6" s="340"/>
      <c r="C6" s="102"/>
      <c r="D6" s="102"/>
      <c r="E6" s="831"/>
      <c r="F6" s="831"/>
      <c r="G6" s="831"/>
      <c r="H6" s="831"/>
      <c r="I6" s="831"/>
      <c r="J6" s="832"/>
      <c r="K6" s="341"/>
      <c r="L6" s="96"/>
    </row>
    <row r="7" spans="1:18" ht="24" customHeight="1" x14ac:dyDescent="0.25">
      <c r="A7" s="340"/>
      <c r="B7" s="340"/>
      <c r="C7" s="1687" t="s">
        <v>694</v>
      </c>
      <c r="D7" s="1688"/>
      <c r="E7" s="820" t="s">
        <v>68</v>
      </c>
      <c r="F7" s="820" t="s">
        <v>396</v>
      </c>
      <c r="G7" s="103" t="s">
        <v>397</v>
      </c>
      <c r="H7" s="103" t="s">
        <v>398</v>
      </c>
      <c r="I7" s="103"/>
      <c r="J7" s="833"/>
      <c r="K7" s="342"/>
      <c r="L7" s="104"/>
    </row>
    <row r="8" spans="1:18" s="840" customFormat="1" ht="3" customHeight="1" x14ac:dyDescent="0.25">
      <c r="A8" s="834"/>
      <c r="B8" s="340"/>
      <c r="C8" s="105"/>
      <c r="D8" s="835"/>
      <c r="E8" s="836"/>
      <c r="F8" s="837"/>
      <c r="G8" s="835"/>
      <c r="H8" s="835"/>
      <c r="I8" s="835"/>
      <c r="J8" s="835"/>
      <c r="K8" s="838"/>
      <c r="L8" s="839"/>
      <c r="M8" s="201"/>
    </row>
    <row r="9" spans="1:18" s="109" customFormat="1" ht="12.75" customHeight="1" x14ac:dyDescent="0.25">
      <c r="A9" s="385"/>
      <c r="B9" s="340"/>
      <c r="C9" s="107" t="s">
        <v>195</v>
      </c>
      <c r="D9" s="767" t="s">
        <v>195</v>
      </c>
      <c r="E9" s="789">
        <v>3.8</v>
      </c>
      <c r="F9" s="789">
        <v>6.5</v>
      </c>
      <c r="G9" s="789">
        <v>4.3</v>
      </c>
      <c r="H9" s="789">
        <v>3.3</v>
      </c>
      <c r="I9" s="108">
        <f>IFERROR(H9/G9,":")</f>
        <v>0.76744186046511631</v>
      </c>
      <c r="J9" s="841"/>
      <c r="K9" s="343"/>
      <c r="L9" s="106"/>
      <c r="M9" s="877"/>
      <c r="Q9" s="1422"/>
      <c r="R9" s="956"/>
    </row>
    <row r="10" spans="1:18" ht="12.75" customHeight="1" x14ac:dyDescent="0.25">
      <c r="A10" s="340"/>
      <c r="B10" s="340"/>
      <c r="C10" s="107" t="s">
        <v>196</v>
      </c>
      <c r="D10" s="767" t="s">
        <v>196</v>
      </c>
      <c r="E10" s="789">
        <v>5.7</v>
      </c>
      <c r="F10" s="789">
        <v>10.5</v>
      </c>
      <c r="G10" s="789">
        <v>6.2</v>
      </c>
      <c r="H10" s="789">
        <v>5.2</v>
      </c>
      <c r="I10" s="108">
        <f t="shared" ref="I10:I39" si="0">IFERROR(H10/G10,":")</f>
        <v>0.83870967741935487</v>
      </c>
      <c r="J10" s="841"/>
      <c r="K10" s="344"/>
      <c r="L10" s="98"/>
      <c r="M10" s="877"/>
      <c r="P10" s="109"/>
      <c r="Q10" s="957"/>
      <c r="R10" s="956"/>
    </row>
    <row r="11" spans="1:18" ht="12.75" customHeight="1" x14ac:dyDescent="0.25">
      <c r="A11" s="340"/>
      <c r="B11" s="340"/>
      <c r="C11" s="107" t="s">
        <v>197</v>
      </c>
      <c r="D11" s="767" t="s">
        <v>197</v>
      </c>
      <c r="E11" s="789">
        <v>7.7</v>
      </c>
      <c r="F11" s="789">
        <v>20.7</v>
      </c>
      <c r="G11" s="789">
        <v>7.8</v>
      </c>
      <c r="H11" s="789">
        <v>7.6</v>
      </c>
      <c r="I11" s="108">
        <f t="shared" si="0"/>
        <v>0.97435897435897434</v>
      </c>
      <c r="J11" s="841"/>
      <c r="K11" s="344"/>
      <c r="L11" s="98"/>
      <c r="M11" s="877"/>
      <c r="P11" s="109"/>
      <c r="Q11" s="957"/>
      <c r="R11" s="956"/>
    </row>
    <row r="12" spans="1:18" ht="12.75" customHeight="1" x14ac:dyDescent="0.25">
      <c r="A12" s="340"/>
      <c r="B12" s="340"/>
      <c r="C12" s="107" t="s">
        <v>369</v>
      </c>
      <c r="D12" s="767" t="s">
        <v>369</v>
      </c>
      <c r="E12" s="789">
        <v>14.1</v>
      </c>
      <c r="F12" s="789">
        <v>32.799999999999997</v>
      </c>
      <c r="G12" s="789">
        <v>14</v>
      </c>
      <c r="H12" s="789">
        <v>14.3</v>
      </c>
      <c r="I12" s="108">
        <f t="shared" si="0"/>
        <v>1.0214285714285716</v>
      </c>
      <c r="J12" s="841"/>
      <c r="K12" s="344"/>
      <c r="L12" s="98"/>
      <c r="M12" s="877"/>
      <c r="O12" s="1423"/>
      <c r="P12" s="109"/>
      <c r="Q12" s="957"/>
      <c r="R12" s="956"/>
    </row>
    <row r="13" spans="1:18" ht="12.75" customHeight="1" x14ac:dyDescent="0.25">
      <c r="A13" s="340"/>
      <c r="B13" s="340"/>
      <c r="C13" s="107"/>
      <c r="D13" s="767" t="s">
        <v>377</v>
      </c>
      <c r="E13" s="789">
        <v>11.3</v>
      </c>
      <c r="F13" s="789">
        <v>28.1</v>
      </c>
      <c r="G13" s="789">
        <v>10.8</v>
      </c>
      <c r="H13" s="789">
        <v>11.8</v>
      </c>
      <c r="I13" s="108">
        <f t="shared" si="0"/>
        <v>1.0925925925925926</v>
      </c>
      <c r="J13" s="841"/>
      <c r="K13" s="344"/>
      <c r="L13" s="98"/>
      <c r="M13" s="877"/>
      <c r="N13" s="1386"/>
      <c r="O13" s="1388"/>
      <c r="P13" s="1386"/>
      <c r="Q13" s="957"/>
      <c r="R13" s="956"/>
    </row>
    <row r="14" spans="1:18" ht="12.75" customHeight="1" x14ac:dyDescent="0.25">
      <c r="A14" s="340"/>
      <c r="B14" s="340"/>
      <c r="C14" s="107" t="s">
        <v>198</v>
      </c>
      <c r="D14" s="767" t="s">
        <v>198</v>
      </c>
      <c r="E14" s="789">
        <v>8.6</v>
      </c>
      <c r="F14" s="789">
        <v>20.100000000000001</v>
      </c>
      <c r="G14" s="789">
        <v>7.9</v>
      </c>
      <c r="H14" s="789">
        <v>9.4</v>
      </c>
      <c r="I14" s="108">
        <f t="shared" si="0"/>
        <v>1.1898734177215189</v>
      </c>
      <c r="J14" s="841"/>
      <c r="K14" s="344"/>
      <c r="L14" s="98"/>
      <c r="M14" s="877"/>
      <c r="N14" s="1386"/>
      <c r="O14" s="1388"/>
      <c r="P14" s="1386"/>
      <c r="Q14" s="957"/>
      <c r="R14" s="956"/>
    </row>
    <row r="15" spans="1:18" ht="12.75" customHeight="1" x14ac:dyDescent="0.25">
      <c r="A15" s="340"/>
      <c r="B15" s="340"/>
      <c r="C15" s="107" t="s">
        <v>370</v>
      </c>
      <c r="D15" s="767" t="s">
        <v>378</v>
      </c>
      <c r="E15" s="789">
        <v>7.5</v>
      </c>
      <c r="F15" s="789">
        <v>16.899999999999999</v>
      </c>
      <c r="G15" s="789">
        <v>6.9</v>
      </c>
      <c r="H15" s="789">
        <v>8</v>
      </c>
      <c r="I15" s="108">
        <f t="shared" si="0"/>
        <v>1.1594202898550725</v>
      </c>
      <c r="J15" s="841"/>
      <c r="K15" s="344"/>
      <c r="L15" s="98"/>
      <c r="M15" s="877"/>
      <c r="N15" s="1386"/>
      <c r="O15" s="1386"/>
      <c r="P15" s="1387"/>
      <c r="Q15" s="957"/>
      <c r="R15" s="956"/>
    </row>
    <row r="16" spans="1:18" ht="12.75" customHeight="1" x14ac:dyDescent="0.25">
      <c r="A16" s="340"/>
      <c r="B16" s="340"/>
      <c r="C16" s="107" t="s">
        <v>199</v>
      </c>
      <c r="D16" s="767" t="s">
        <v>199</v>
      </c>
      <c r="E16" s="789">
        <v>18.2</v>
      </c>
      <c r="F16" s="789">
        <v>42.2</v>
      </c>
      <c r="G16" s="789">
        <v>16.8</v>
      </c>
      <c r="H16" s="789">
        <v>19.899999999999999</v>
      </c>
      <c r="I16" s="108">
        <f t="shared" si="0"/>
        <v>1.1845238095238093</v>
      </c>
      <c r="J16" s="841"/>
      <c r="K16" s="344"/>
      <c r="L16" s="98"/>
      <c r="M16" s="877"/>
      <c r="N16" s="1386"/>
      <c r="O16" s="1386"/>
      <c r="P16" s="1387"/>
      <c r="Q16" s="957"/>
      <c r="R16" s="956"/>
    </row>
    <row r="17" spans="1:18" ht="12.75" customHeight="1" x14ac:dyDescent="0.25">
      <c r="A17" s="340"/>
      <c r="B17" s="340"/>
      <c r="C17" s="107" t="s">
        <v>371</v>
      </c>
      <c r="D17" s="767" t="s">
        <v>371</v>
      </c>
      <c r="E17" s="789">
        <v>6.2</v>
      </c>
      <c r="F17" s="789">
        <v>13.5</v>
      </c>
      <c r="G17" s="789">
        <v>6.1</v>
      </c>
      <c r="H17" s="789">
        <v>6.4</v>
      </c>
      <c r="I17" s="108">
        <f t="shared" si="0"/>
        <v>1.0491803278688525</v>
      </c>
      <c r="J17" s="841"/>
      <c r="K17" s="344"/>
      <c r="L17" s="98"/>
      <c r="M17" s="877"/>
      <c r="N17" s="1386"/>
      <c r="O17" s="1386"/>
      <c r="P17" s="1387"/>
      <c r="Q17" s="957"/>
      <c r="R17" s="956"/>
    </row>
    <row r="18" spans="1:18" ht="12.75" customHeight="1" x14ac:dyDescent="0.25">
      <c r="A18" s="340"/>
      <c r="B18" s="340"/>
      <c r="C18" s="107" t="s">
        <v>200</v>
      </c>
      <c r="D18" s="767" t="s">
        <v>200</v>
      </c>
      <c r="E18" s="789">
        <v>8.6999999999999993</v>
      </c>
      <c r="F18" s="789">
        <v>20.3</v>
      </c>
      <c r="G18" s="789">
        <v>8.8000000000000007</v>
      </c>
      <c r="H18" s="789">
        <v>8.6</v>
      </c>
      <c r="I18" s="108">
        <f t="shared" si="0"/>
        <v>0.97727272727272718</v>
      </c>
      <c r="J18" s="841"/>
      <c r="K18" s="344"/>
      <c r="L18" s="98"/>
      <c r="M18" s="877"/>
      <c r="N18" s="1389"/>
      <c r="O18" s="1386"/>
      <c r="P18" s="1386"/>
      <c r="Q18" s="957"/>
      <c r="R18" s="956"/>
    </row>
    <row r="19" spans="1:18" ht="12.75" customHeight="1" x14ac:dyDescent="0.25">
      <c r="A19" s="340"/>
      <c r="B19" s="340"/>
      <c r="C19" s="107" t="s">
        <v>201</v>
      </c>
      <c r="D19" s="767" t="s">
        <v>201</v>
      </c>
      <c r="E19" s="789">
        <v>10</v>
      </c>
      <c r="F19" s="789">
        <v>23.6</v>
      </c>
      <c r="G19" s="789">
        <v>10.1</v>
      </c>
      <c r="H19" s="789">
        <v>9.9</v>
      </c>
      <c r="I19" s="108">
        <f t="shared" si="0"/>
        <v>0.98019801980198029</v>
      </c>
      <c r="J19" s="841"/>
      <c r="K19" s="344"/>
      <c r="L19" s="98"/>
      <c r="M19" s="877"/>
      <c r="N19" s="1389"/>
      <c r="O19" s="1386"/>
      <c r="P19" s="1386"/>
      <c r="Q19" s="957"/>
      <c r="R19" s="956"/>
    </row>
    <row r="20" spans="1:18" s="111" customFormat="1" ht="12.75" customHeight="1" x14ac:dyDescent="0.25">
      <c r="A20" s="386"/>
      <c r="B20" s="340"/>
      <c r="C20" s="107" t="s">
        <v>353</v>
      </c>
      <c r="D20" s="767" t="s">
        <v>372</v>
      </c>
      <c r="E20" s="789">
        <v>23</v>
      </c>
      <c r="F20" s="789">
        <v>45.7</v>
      </c>
      <c r="G20" s="789">
        <v>19.399999999999999</v>
      </c>
      <c r="H20" s="789">
        <v>27.5</v>
      </c>
      <c r="I20" s="108">
        <f t="shared" si="0"/>
        <v>1.4175257731958764</v>
      </c>
      <c r="J20" s="842"/>
      <c r="K20" s="345"/>
      <c r="L20" s="110"/>
      <c r="M20" s="877"/>
      <c r="N20" s="1390"/>
      <c r="O20" s="1390"/>
      <c r="P20" s="1390"/>
      <c r="Q20" s="1424"/>
      <c r="R20" s="956"/>
    </row>
    <row r="21" spans="1:18" ht="12.75" customHeight="1" x14ac:dyDescent="0.25">
      <c r="A21" s="340"/>
      <c r="B21" s="340"/>
      <c r="C21" s="107" t="s">
        <v>202</v>
      </c>
      <c r="D21" s="767" t="s">
        <v>379</v>
      </c>
      <c r="E21" s="789">
        <v>5.3</v>
      </c>
      <c r="F21" s="789">
        <v>9.8000000000000007</v>
      </c>
      <c r="G21" s="789">
        <v>4.8</v>
      </c>
      <c r="H21" s="789">
        <v>5.9</v>
      </c>
      <c r="I21" s="108">
        <f t="shared" si="0"/>
        <v>1.2291666666666667</v>
      </c>
      <c r="J21" s="841"/>
      <c r="K21" s="344"/>
      <c r="L21" s="98"/>
      <c r="M21" s="877"/>
      <c r="N21" s="1386"/>
      <c r="O21" s="1386"/>
      <c r="P21" s="1386"/>
      <c r="Q21" s="957"/>
      <c r="R21" s="956"/>
    </row>
    <row r="22" spans="1:18" s="113" customFormat="1" ht="12.75" customHeight="1" x14ac:dyDescent="0.25">
      <c r="A22" s="387"/>
      <c r="B22" s="340"/>
      <c r="C22" s="107" t="s">
        <v>203</v>
      </c>
      <c r="D22" s="767" t="s">
        <v>203</v>
      </c>
      <c r="E22" s="789">
        <v>6.7</v>
      </c>
      <c r="F22" s="789">
        <v>15.1</v>
      </c>
      <c r="G22" s="789">
        <v>7.3</v>
      </c>
      <c r="H22" s="789">
        <v>6</v>
      </c>
      <c r="I22" s="108">
        <f t="shared" si="0"/>
        <v>0.82191780821917815</v>
      </c>
      <c r="J22" s="842"/>
      <c r="K22" s="346"/>
      <c r="L22" s="112"/>
      <c r="M22" s="877"/>
      <c r="N22" s="1391"/>
      <c r="O22" s="1391"/>
      <c r="P22" s="1391"/>
      <c r="Q22" s="958"/>
      <c r="R22" s="956"/>
    </row>
    <row r="23" spans="1:18" s="115" customFormat="1" ht="12.75" customHeight="1" x14ac:dyDescent="0.25">
      <c r="A23" s="347"/>
      <c r="B23" s="347"/>
      <c r="C23" s="107" t="s">
        <v>204</v>
      </c>
      <c r="D23" s="767" t="s">
        <v>204</v>
      </c>
      <c r="E23" s="789">
        <v>11.9</v>
      </c>
      <c r="F23" s="789">
        <v>37.9</v>
      </c>
      <c r="G23" s="789">
        <v>10.9</v>
      </c>
      <c r="H23" s="789">
        <v>13.3</v>
      </c>
      <c r="I23" s="108">
        <f t="shared" si="0"/>
        <v>1.2201834862385321</v>
      </c>
      <c r="J23" s="841"/>
      <c r="K23" s="344"/>
      <c r="L23" s="114"/>
      <c r="M23" s="877"/>
      <c r="Q23" s="957"/>
      <c r="R23" s="956"/>
    </row>
    <row r="24" spans="1:18" ht="12.75" customHeight="1" x14ac:dyDescent="0.25">
      <c r="A24" s="340"/>
      <c r="B24" s="340"/>
      <c r="C24" s="107" t="s">
        <v>205</v>
      </c>
      <c r="D24" s="767" t="s">
        <v>205</v>
      </c>
      <c r="E24" s="789">
        <v>6.1</v>
      </c>
      <c r="F24" s="789">
        <v>19.7</v>
      </c>
      <c r="G24" s="789">
        <v>5.8</v>
      </c>
      <c r="H24" s="789">
        <v>6.5</v>
      </c>
      <c r="I24" s="108">
        <f t="shared" si="0"/>
        <v>1.1206896551724139</v>
      </c>
      <c r="J24" s="841"/>
      <c r="K24" s="344"/>
      <c r="L24" s="98"/>
      <c r="M24" s="877"/>
      <c r="Q24" s="957"/>
      <c r="R24" s="956"/>
    </row>
    <row r="25" spans="1:18" ht="12.75" customHeight="1" x14ac:dyDescent="0.25">
      <c r="A25" s="340"/>
      <c r="B25" s="340"/>
      <c r="C25" s="107" t="s">
        <v>206</v>
      </c>
      <c r="D25" s="767" t="s">
        <v>206</v>
      </c>
      <c r="E25" s="789">
        <v>4.4000000000000004</v>
      </c>
      <c r="F25" s="789">
        <v>11.9</v>
      </c>
      <c r="G25" s="789">
        <v>4.3</v>
      </c>
      <c r="H25" s="789">
        <v>4.5</v>
      </c>
      <c r="I25" s="108">
        <f t="shared" si="0"/>
        <v>1.0465116279069768</v>
      </c>
      <c r="J25" s="841"/>
      <c r="K25" s="344"/>
      <c r="L25" s="98"/>
      <c r="M25" s="877"/>
      <c r="Q25" s="957"/>
      <c r="R25" s="956"/>
    </row>
    <row r="26" spans="1:18" s="117" customFormat="1" ht="12.75" customHeight="1" x14ac:dyDescent="0.25">
      <c r="A26" s="348"/>
      <c r="B26" s="348"/>
      <c r="C26" s="105" t="s">
        <v>73</v>
      </c>
      <c r="D26" s="843" t="s">
        <v>73</v>
      </c>
      <c r="E26" s="844">
        <v>10.199999999999999</v>
      </c>
      <c r="F26" s="844">
        <v>25.7</v>
      </c>
      <c r="G26" s="844">
        <v>9.9</v>
      </c>
      <c r="H26" s="844">
        <v>10.5</v>
      </c>
      <c r="I26" s="845">
        <f t="shared" si="0"/>
        <v>1.0606060606060606</v>
      </c>
      <c r="J26" s="842"/>
      <c r="K26" s="349"/>
      <c r="L26" s="116"/>
      <c r="M26" s="877"/>
      <c r="Q26" s="958"/>
      <c r="R26" s="956"/>
    </row>
    <row r="27" spans="1:18" s="119" customFormat="1" ht="12.75" customHeight="1" x14ac:dyDescent="0.25">
      <c r="A27" s="350"/>
      <c r="B27" s="388"/>
      <c r="C27" s="392" t="s">
        <v>207</v>
      </c>
      <c r="D27" s="768" t="s">
        <v>207</v>
      </c>
      <c r="E27" s="790">
        <v>9.6</v>
      </c>
      <c r="F27" s="790">
        <v>20</v>
      </c>
      <c r="G27" s="790">
        <v>9.3000000000000007</v>
      </c>
      <c r="H27" s="790">
        <v>10</v>
      </c>
      <c r="I27" s="846">
        <f t="shared" si="0"/>
        <v>1.075268817204301</v>
      </c>
      <c r="J27" s="847"/>
      <c r="K27" s="351"/>
      <c r="L27" s="118"/>
      <c r="M27" s="877"/>
      <c r="Q27" s="97"/>
    </row>
    <row r="28" spans="1:18" ht="12.75" customHeight="1" x14ac:dyDescent="0.25">
      <c r="A28" s="340"/>
      <c r="B28" s="340"/>
      <c r="C28" s="107" t="s">
        <v>208</v>
      </c>
      <c r="D28" s="767" t="s">
        <v>208</v>
      </c>
      <c r="E28" s="789">
        <v>7.2</v>
      </c>
      <c r="F28" s="789">
        <v>23</v>
      </c>
      <c r="G28" s="789">
        <v>7.7</v>
      </c>
      <c r="H28" s="789">
        <v>6.5</v>
      </c>
      <c r="I28" s="108">
        <f t="shared" si="0"/>
        <v>0.8441558441558441</v>
      </c>
      <c r="J28" s="841"/>
      <c r="K28" s="344"/>
      <c r="L28" s="98"/>
      <c r="M28" s="877"/>
    </row>
    <row r="29" spans="1:18" ht="12.75" customHeight="1" x14ac:dyDescent="0.25">
      <c r="A29" s="340"/>
      <c r="B29" s="340"/>
      <c r="C29" s="107" t="s">
        <v>209</v>
      </c>
      <c r="D29" s="767" t="s">
        <v>209</v>
      </c>
      <c r="E29" s="789">
        <v>6.2</v>
      </c>
      <c r="F29" s="789">
        <v>12.5</v>
      </c>
      <c r="G29" s="789">
        <v>6</v>
      </c>
      <c r="H29" s="789">
        <v>6.5</v>
      </c>
      <c r="I29" s="108">
        <f t="shared" si="0"/>
        <v>1.0833333333333333</v>
      </c>
      <c r="J29" s="841"/>
      <c r="K29" s="344"/>
      <c r="L29" s="98"/>
      <c r="M29" s="877"/>
    </row>
    <row r="30" spans="1:18" ht="12.75" customHeight="1" x14ac:dyDescent="0.25">
      <c r="A30" s="340"/>
      <c r="B30" s="340"/>
      <c r="C30" s="107" t="s">
        <v>355</v>
      </c>
      <c r="D30" s="767" t="s">
        <v>374</v>
      </c>
      <c r="E30" s="789">
        <v>4.3</v>
      </c>
      <c r="F30" s="789">
        <v>11.5</v>
      </c>
      <c r="G30" s="789">
        <v>4.4000000000000004</v>
      </c>
      <c r="H30" s="789">
        <v>4.2</v>
      </c>
      <c r="I30" s="108">
        <f t="shared" si="0"/>
        <v>0.95454545454545447</v>
      </c>
      <c r="J30" s="841"/>
      <c r="K30" s="344"/>
      <c r="L30" s="98"/>
      <c r="M30" s="877"/>
    </row>
    <row r="31" spans="1:18" ht="12.75" customHeight="1" x14ac:dyDescent="0.25">
      <c r="A31" s="340"/>
      <c r="B31" s="340"/>
      <c r="C31" s="107" t="s">
        <v>342</v>
      </c>
      <c r="D31" s="767" t="s">
        <v>375</v>
      </c>
      <c r="E31" s="789">
        <v>9.6999999999999993</v>
      </c>
      <c r="F31" s="789">
        <v>19</v>
      </c>
      <c r="G31" s="789">
        <v>11.4</v>
      </c>
      <c r="H31" s="789">
        <v>8</v>
      </c>
      <c r="I31" s="108">
        <f t="shared" si="0"/>
        <v>0.70175438596491224</v>
      </c>
      <c r="J31" s="841"/>
      <c r="K31" s="344"/>
      <c r="L31" s="98"/>
      <c r="M31" s="877"/>
    </row>
    <row r="32" spans="1:18" ht="12.75" customHeight="1" x14ac:dyDescent="0.25">
      <c r="A32" s="340"/>
      <c r="B32" s="340"/>
      <c r="C32" s="107" t="s">
        <v>241</v>
      </c>
      <c r="D32" s="767" t="s">
        <v>380</v>
      </c>
      <c r="E32" s="789">
        <v>8.1</v>
      </c>
      <c r="F32" s="789">
        <v>15.5</v>
      </c>
      <c r="G32" s="789">
        <v>9.6</v>
      </c>
      <c r="H32" s="789">
        <v>6.7</v>
      </c>
      <c r="I32" s="108">
        <f t="shared" si="0"/>
        <v>0.69791666666666674</v>
      </c>
      <c r="J32" s="841"/>
      <c r="K32" s="344"/>
      <c r="L32" s="98"/>
      <c r="M32" s="877"/>
    </row>
    <row r="33" spans="1:20" s="122" customFormat="1" ht="12.75" customHeight="1" x14ac:dyDescent="0.25">
      <c r="A33" s="389"/>
      <c r="B33" s="340"/>
      <c r="C33" s="107" t="s">
        <v>210</v>
      </c>
      <c r="D33" s="767" t="s">
        <v>210</v>
      </c>
      <c r="E33" s="789">
        <v>5.4</v>
      </c>
      <c r="F33" s="789">
        <v>14.3</v>
      </c>
      <c r="G33" s="789">
        <v>5.3</v>
      </c>
      <c r="H33" s="789">
        <v>5.5</v>
      </c>
      <c r="I33" s="108">
        <f t="shared" si="0"/>
        <v>1.0377358490566038</v>
      </c>
      <c r="J33" s="841"/>
      <c r="K33" s="352"/>
      <c r="L33" s="120"/>
      <c r="M33" s="877"/>
    </row>
    <row r="34" spans="1:20" ht="12.75" customHeight="1" x14ac:dyDescent="0.25">
      <c r="A34" s="340"/>
      <c r="B34" s="340"/>
      <c r="C34" s="107" t="s">
        <v>354</v>
      </c>
      <c r="D34" s="767" t="s">
        <v>373</v>
      </c>
      <c r="E34" s="789">
        <v>4.7</v>
      </c>
      <c r="F34" s="789">
        <v>12.4</v>
      </c>
      <c r="G34" s="789">
        <v>4.9000000000000004</v>
      </c>
      <c r="H34" s="789">
        <v>4.5999999999999996</v>
      </c>
      <c r="I34" s="108">
        <f t="shared" si="0"/>
        <v>0.93877551020408145</v>
      </c>
      <c r="J34" s="841"/>
      <c r="K34" s="344"/>
      <c r="L34" s="98"/>
      <c r="M34" s="877"/>
    </row>
    <row r="35" spans="1:20" ht="12.75" customHeight="1" x14ac:dyDescent="0.25">
      <c r="A35" s="340"/>
      <c r="B35" s="340"/>
      <c r="C35" s="107" t="s">
        <v>211</v>
      </c>
      <c r="D35" s="767" t="s">
        <v>211</v>
      </c>
      <c r="E35" s="789">
        <v>3.4</v>
      </c>
      <c r="F35" s="789">
        <v>8.9</v>
      </c>
      <c r="G35" s="789">
        <v>2.8</v>
      </c>
      <c r="H35" s="789">
        <v>4.0999999999999996</v>
      </c>
      <c r="I35" s="108">
        <f t="shared" si="0"/>
        <v>1.4642857142857142</v>
      </c>
      <c r="J35" s="841"/>
      <c r="K35" s="344"/>
      <c r="L35" s="98"/>
      <c r="M35" s="877"/>
    </row>
    <row r="36" spans="1:20" s="113" customFormat="1" ht="12.75" customHeight="1" x14ac:dyDescent="0.25">
      <c r="A36" s="387"/>
      <c r="B36" s="340"/>
      <c r="C36" s="107" t="s">
        <v>376</v>
      </c>
      <c r="D36" s="767" t="s">
        <v>376</v>
      </c>
      <c r="E36" s="789">
        <v>5.4</v>
      </c>
      <c r="F36" s="789" t="s">
        <v>695</v>
      </c>
      <c r="G36" s="789">
        <v>5.8</v>
      </c>
      <c r="H36" s="789">
        <v>4.9000000000000004</v>
      </c>
      <c r="I36" s="108">
        <f t="shared" si="0"/>
        <v>0.84482758620689669</v>
      </c>
      <c r="J36" s="842"/>
      <c r="K36" s="346"/>
      <c r="L36" s="112"/>
      <c r="M36" s="877"/>
    </row>
    <row r="37" spans="1:20" ht="12.75" customHeight="1" x14ac:dyDescent="0.25">
      <c r="A37" s="340"/>
      <c r="B37" s="340"/>
      <c r="C37" s="107" t="s">
        <v>212</v>
      </c>
      <c r="D37" s="767" t="s">
        <v>212</v>
      </c>
      <c r="E37" s="789">
        <v>6.8</v>
      </c>
      <c r="F37" s="789">
        <v>18</v>
      </c>
      <c r="G37" s="789">
        <v>7.2</v>
      </c>
      <c r="H37" s="789">
        <v>6.4</v>
      </c>
      <c r="I37" s="108">
        <f t="shared" si="0"/>
        <v>0.88888888888888895</v>
      </c>
      <c r="J37" s="841"/>
      <c r="K37" s="344"/>
      <c r="L37" s="98"/>
      <c r="M37" s="877"/>
    </row>
    <row r="38" spans="1:20" s="119" customFormat="1" ht="12.75" customHeight="1" x14ac:dyDescent="0.25">
      <c r="A38" s="350"/>
      <c r="B38" s="390"/>
      <c r="C38" s="392" t="s">
        <v>213</v>
      </c>
      <c r="D38" s="768" t="s">
        <v>381</v>
      </c>
      <c r="E38" s="790">
        <v>8.1</v>
      </c>
      <c r="F38" s="790">
        <v>17.7</v>
      </c>
      <c r="G38" s="790">
        <v>7.9</v>
      </c>
      <c r="H38" s="790">
        <v>8.4</v>
      </c>
      <c r="I38" s="846">
        <f t="shared" si="0"/>
        <v>1.0632911392405062</v>
      </c>
      <c r="J38" s="847"/>
      <c r="K38" s="351"/>
      <c r="L38" s="118"/>
      <c r="M38" s="877"/>
    </row>
    <row r="39" spans="1:20" ht="23.25" customHeight="1" x14ac:dyDescent="0.25">
      <c r="A39" s="340"/>
      <c r="B39" s="340"/>
      <c r="C39" s="107" t="s">
        <v>399</v>
      </c>
      <c r="D39" s="769" t="s">
        <v>399</v>
      </c>
      <c r="E39" s="789">
        <v>4.8</v>
      </c>
      <c r="F39" s="789">
        <v>10.1</v>
      </c>
      <c r="G39" s="789">
        <v>4.8</v>
      </c>
      <c r="H39" s="789">
        <v>4.8</v>
      </c>
      <c r="I39" s="108">
        <f t="shared" si="0"/>
        <v>1</v>
      </c>
      <c r="J39" s="841"/>
      <c r="K39" s="344"/>
      <c r="L39" s="98"/>
      <c r="M39" s="877"/>
    </row>
    <row r="40" spans="1:20" s="128" customFormat="1" ht="12" customHeight="1" x14ac:dyDescent="0.25">
      <c r="A40" s="391"/>
      <c r="B40" s="340"/>
      <c r="C40" s="123"/>
      <c r="D40" s="124"/>
      <c r="E40" s="125"/>
      <c r="F40" s="125"/>
      <c r="G40" s="126"/>
      <c r="H40" s="126"/>
      <c r="I40" s="126"/>
      <c r="J40" s="126"/>
      <c r="K40" s="353"/>
      <c r="L40" s="127"/>
      <c r="M40" s="201"/>
    </row>
    <row r="41" spans="1:20" ht="17.25" customHeight="1" x14ac:dyDescent="0.25">
      <c r="A41" s="340"/>
      <c r="B41" s="340"/>
      <c r="C41" s="874"/>
      <c r="D41" s="874"/>
      <c r="E41" s="875"/>
      <c r="F41" s="1689"/>
      <c r="G41" s="1689"/>
      <c r="H41" s="1689"/>
      <c r="I41" s="1689"/>
      <c r="J41" s="1689"/>
      <c r="K41" s="354"/>
      <c r="L41" s="96"/>
    </row>
    <row r="42" spans="1:20" ht="17.25" customHeight="1" x14ac:dyDescent="0.25">
      <c r="A42" s="340"/>
      <c r="B42" s="340"/>
      <c r="C42" s="874"/>
      <c r="D42" s="1690" t="s">
        <v>691</v>
      </c>
      <c r="E42" s="1690"/>
      <c r="F42" s="1690"/>
      <c r="G42" s="876"/>
      <c r="H42" s="876"/>
      <c r="I42" s="1689"/>
      <c r="J42" s="1689"/>
      <c r="K42" s="354"/>
      <c r="L42" s="96"/>
      <c r="N42" s="1425"/>
      <c r="O42" s="1425"/>
      <c r="P42" s="1425"/>
      <c r="Q42" s="1425"/>
      <c r="R42" s="1425"/>
      <c r="T42" s="115"/>
    </row>
    <row r="43" spans="1:20" ht="17.25" customHeight="1" x14ac:dyDescent="0.25">
      <c r="A43" s="340"/>
      <c r="B43" s="340"/>
      <c r="C43" s="874"/>
      <c r="D43" s="1690"/>
      <c r="E43" s="1690"/>
      <c r="F43" s="1690"/>
      <c r="G43" s="876"/>
      <c r="H43" s="876"/>
      <c r="I43" s="1689"/>
      <c r="J43" s="1689"/>
      <c r="K43" s="354"/>
      <c r="L43" s="96"/>
      <c r="N43" s="1425"/>
      <c r="O43" s="1425"/>
      <c r="P43" s="1425"/>
      <c r="Q43" s="1425"/>
      <c r="R43" s="1425"/>
    </row>
    <row r="44" spans="1:20" ht="17.25" customHeight="1" x14ac:dyDescent="0.25">
      <c r="A44" s="340"/>
      <c r="B44" s="340"/>
      <c r="C44" s="874"/>
      <c r="D44" s="1691" t="s">
        <v>687</v>
      </c>
      <c r="E44" s="1691"/>
      <c r="F44" s="1691"/>
      <c r="G44" s="876"/>
      <c r="H44" s="876"/>
      <c r="I44" s="1689"/>
      <c r="J44" s="1689"/>
      <c r="K44" s="354"/>
      <c r="L44" s="96"/>
      <c r="N44" s="1425"/>
      <c r="O44" s="1425"/>
      <c r="P44" s="1425"/>
      <c r="Q44" s="1425"/>
      <c r="R44" s="1425"/>
    </row>
    <row r="45" spans="1:20" ht="17.25" customHeight="1" x14ac:dyDescent="0.25">
      <c r="A45" s="340"/>
      <c r="B45" s="340"/>
      <c r="C45" s="874"/>
      <c r="D45" s="1691"/>
      <c r="E45" s="1691"/>
      <c r="F45" s="1691"/>
      <c r="G45" s="876"/>
      <c r="H45" s="876"/>
      <c r="I45" s="1689"/>
      <c r="J45" s="1689"/>
      <c r="K45" s="354"/>
      <c r="L45" s="96"/>
    </row>
    <row r="46" spans="1:20" ht="17.25" customHeight="1" x14ac:dyDescent="0.25">
      <c r="A46" s="340"/>
      <c r="B46" s="340"/>
      <c r="C46" s="874"/>
      <c r="D46" s="1691"/>
      <c r="E46" s="1691"/>
      <c r="F46" s="1691"/>
      <c r="G46" s="876"/>
      <c r="H46" s="876"/>
      <c r="I46" s="1689"/>
      <c r="J46" s="1689"/>
      <c r="K46" s="354"/>
      <c r="L46" s="96"/>
      <c r="N46" s="1425"/>
      <c r="O46" s="1425"/>
      <c r="P46" s="1425"/>
      <c r="Q46" s="1425"/>
      <c r="R46" s="1425"/>
      <c r="T46" s="115"/>
    </row>
    <row r="47" spans="1:20" ht="17.25" customHeight="1" x14ac:dyDescent="0.25">
      <c r="A47" s="340"/>
      <c r="B47" s="340"/>
      <c r="C47" s="874"/>
      <c r="D47" s="1691" t="s">
        <v>688</v>
      </c>
      <c r="E47" s="1691"/>
      <c r="F47" s="1691"/>
      <c r="G47" s="876"/>
      <c r="H47" s="876"/>
      <c r="I47" s="1689"/>
      <c r="J47" s="1689"/>
      <c r="K47" s="354"/>
      <c r="L47" s="96"/>
      <c r="N47" s="1425"/>
      <c r="O47" s="1425"/>
      <c r="P47" s="1425"/>
      <c r="Q47" s="1425"/>
      <c r="R47" s="1425"/>
    </row>
    <row r="48" spans="1:20" ht="17.25" customHeight="1" x14ac:dyDescent="0.25">
      <c r="A48" s="340"/>
      <c r="B48" s="340"/>
      <c r="C48" s="874"/>
      <c r="D48" s="1691"/>
      <c r="E48" s="1691"/>
      <c r="F48" s="1691"/>
      <c r="G48" s="876"/>
      <c r="H48" s="876"/>
      <c r="I48" s="1689"/>
      <c r="J48" s="1689"/>
      <c r="K48" s="354"/>
      <c r="L48" s="96"/>
      <c r="N48" s="1425"/>
      <c r="O48" s="1425"/>
      <c r="P48" s="1425"/>
      <c r="Q48" s="1425"/>
      <c r="R48" s="1425"/>
    </row>
    <row r="49" spans="1:24" ht="17.25" customHeight="1" x14ac:dyDescent="0.25">
      <c r="A49" s="340"/>
      <c r="B49" s="340"/>
      <c r="C49" s="874"/>
      <c r="D49" s="1691"/>
      <c r="E49" s="1691"/>
      <c r="F49" s="1691"/>
      <c r="G49" s="876"/>
      <c r="H49" s="876"/>
      <c r="I49" s="1689"/>
      <c r="J49" s="1689"/>
      <c r="K49" s="354"/>
      <c r="L49" s="96"/>
      <c r="N49" s="1425"/>
      <c r="O49" s="1425"/>
      <c r="P49" s="1425"/>
      <c r="Q49" s="1425"/>
      <c r="R49" s="1425"/>
      <c r="T49" s="1426"/>
      <c r="U49" s="1425"/>
      <c r="V49" s="1425"/>
      <c r="W49" s="1425"/>
      <c r="X49" s="1425"/>
    </row>
    <row r="50" spans="1:24" ht="17.25" customHeight="1" x14ac:dyDescent="0.25">
      <c r="A50" s="340"/>
      <c r="B50" s="340"/>
      <c r="C50" s="874"/>
      <c r="D50" s="1691" t="s">
        <v>689</v>
      </c>
      <c r="E50" s="1691"/>
      <c r="F50" s="1691"/>
      <c r="G50" s="876"/>
      <c r="H50" s="876"/>
      <c r="I50" s="1689"/>
      <c r="J50" s="1689"/>
      <c r="K50" s="354"/>
      <c r="L50" s="96"/>
      <c r="N50" s="1425"/>
      <c r="O50" s="1425"/>
      <c r="P50" s="1425"/>
      <c r="Q50" s="1425"/>
      <c r="R50" s="1425"/>
      <c r="T50" s="1425"/>
      <c r="U50" s="1425"/>
      <c r="V50" s="1425"/>
      <c r="W50" s="1425"/>
      <c r="X50" s="1425"/>
    </row>
    <row r="51" spans="1:24" ht="17.25" customHeight="1" x14ac:dyDescent="0.25">
      <c r="A51" s="340"/>
      <c r="B51" s="340"/>
      <c r="C51" s="874"/>
      <c r="D51" s="1691"/>
      <c r="E51" s="1691"/>
      <c r="F51" s="1691"/>
      <c r="G51" s="876"/>
      <c r="H51" s="876"/>
      <c r="I51" s="1689"/>
      <c r="J51" s="1689"/>
      <c r="K51" s="354"/>
      <c r="L51" s="96"/>
      <c r="N51" s="1425"/>
      <c r="O51" s="1425"/>
      <c r="P51" s="1425"/>
      <c r="Q51" s="1425"/>
      <c r="R51" s="1425"/>
      <c r="T51" s="1425"/>
      <c r="U51" s="1425"/>
      <c r="V51" s="1425"/>
      <c r="W51" s="1425"/>
      <c r="X51" s="1425"/>
    </row>
    <row r="52" spans="1:24" ht="17.25" customHeight="1" x14ac:dyDescent="0.25">
      <c r="A52" s="340"/>
      <c r="B52" s="340"/>
      <c r="C52" s="874"/>
      <c r="D52" s="1691"/>
      <c r="E52" s="1691"/>
      <c r="F52" s="1691"/>
      <c r="G52" s="876"/>
      <c r="H52" s="876"/>
      <c r="I52" s="1689"/>
      <c r="J52" s="1689"/>
      <c r="K52" s="354"/>
      <c r="L52" s="96"/>
    </row>
    <row r="53" spans="1:24" s="122" customFormat="1" ht="17.25" customHeight="1" x14ac:dyDescent="0.25">
      <c r="A53" s="389"/>
      <c r="B53" s="340"/>
      <c r="C53" s="874"/>
      <c r="D53" s="1690" t="s">
        <v>552</v>
      </c>
      <c r="E53" s="1690"/>
      <c r="F53" s="1690"/>
      <c r="G53" s="876"/>
      <c r="H53" s="876"/>
      <c r="I53" s="1689"/>
      <c r="J53" s="1689"/>
      <c r="K53" s="355"/>
      <c r="L53" s="121"/>
      <c r="M53" s="572"/>
      <c r="N53" s="1427"/>
      <c r="O53" s="1427"/>
      <c r="P53" s="1427"/>
      <c r="Q53" s="1427"/>
      <c r="R53" s="1427"/>
    </row>
    <row r="54" spans="1:24" ht="17.25" customHeight="1" x14ac:dyDescent="0.25">
      <c r="A54" s="340"/>
      <c r="B54" s="340"/>
      <c r="C54" s="874"/>
      <c r="D54" s="1690"/>
      <c r="E54" s="1690"/>
      <c r="F54" s="1690"/>
      <c r="G54" s="876"/>
      <c r="H54" s="876"/>
      <c r="I54" s="1689"/>
      <c r="J54" s="1689"/>
      <c r="K54" s="354"/>
      <c r="L54" s="96"/>
      <c r="N54" s="1427"/>
      <c r="O54" s="1427"/>
      <c r="P54" s="1427"/>
      <c r="Q54" s="1427"/>
      <c r="R54" s="1427"/>
    </row>
    <row r="55" spans="1:24" ht="17.25" customHeight="1" x14ac:dyDescent="0.25">
      <c r="A55" s="340"/>
      <c r="B55" s="340"/>
      <c r="C55" s="874"/>
      <c r="D55" s="1690"/>
      <c r="E55" s="1690"/>
      <c r="F55" s="1690"/>
      <c r="G55" s="876"/>
      <c r="H55" s="876"/>
      <c r="I55" s="1689"/>
      <c r="J55" s="1689"/>
      <c r="K55" s="354"/>
      <c r="L55" s="96"/>
      <c r="N55" s="1427"/>
      <c r="O55" s="1427"/>
      <c r="P55" s="1427"/>
      <c r="Q55" s="1427"/>
      <c r="R55" s="1427"/>
    </row>
    <row r="56" spans="1:24" ht="5.25" customHeight="1" x14ac:dyDescent="0.25">
      <c r="A56" s="340"/>
      <c r="B56" s="340"/>
      <c r="C56" s="874"/>
      <c r="D56" s="876"/>
      <c r="E56" s="876"/>
      <c r="F56" s="876"/>
      <c r="G56" s="876"/>
      <c r="H56" s="876"/>
      <c r="I56" s="1689"/>
      <c r="J56" s="1689"/>
      <c r="K56" s="354"/>
      <c r="L56" s="96"/>
    </row>
    <row r="57" spans="1:24" ht="18.75" customHeight="1" x14ac:dyDescent="0.25">
      <c r="A57" s="340"/>
      <c r="B57" s="340"/>
      <c r="C57" s="874"/>
      <c r="D57" s="874"/>
      <c r="E57" s="875"/>
      <c r="F57" s="1689"/>
      <c r="G57" s="1689"/>
      <c r="H57" s="1689"/>
      <c r="I57" s="1689"/>
      <c r="J57" s="1689"/>
      <c r="K57" s="354"/>
      <c r="L57" s="96"/>
      <c r="N57" s="1093"/>
    </row>
    <row r="58" spans="1:24" ht="18.75" customHeight="1" x14ac:dyDescent="0.25">
      <c r="A58" s="340"/>
      <c r="B58" s="340"/>
      <c r="C58" s="1692" t="s">
        <v>690</v>
      </c>
      <c r="D58" s="1692"/>
      <c r="E58" s="1692"/>
      <c r="F58" s="1692"/>
      <c r="G58" s="1692"/>
      <c r="H58" s="1692"/>
      <c r="I58" s="1692"/>
      <c r="J58" s="1692"/>
      <c r="K58" s="818"/>
      <c r="L58" s="96"/>
    </row>
    <row r="59" spans="1:24" ht="11.25" customHeight="1" x14ac:dyDescent="0.25">
      <c r="A59" s="340"/>
      <c r="B59" s="340"/>
      <c r="C59" s="1693" t="s">
        <v>696</v>
      </c>
      <c r="D59" s="1694"/>
      <c r="E59" s="1694"/>
      <c r="F59" s="1694"/>
      <c r="G59" s="1694"/>
      <c r="H59" s="1694"/>
      <c r="I59" s="1694"/>
      <c r="J59" s="1694"/>
      <c r="K59" s="1695"/>
      <c r="L59" s="96"/>
    </row>
    <row r="60" spans="1:24" ht="13.5" customHeight="1" x14ac:dyDescent="0.25">
      <c r="A60" s="340"/>
      <c r="B60" s="340"/>
      <c r="C60" s="1696"/>
      <c r="D60" s="1697"/>
      <c r="E60" s="1697"/>
      <c r="F60" s="129"/>
      <c r="G60" s="130"/>
      <c r="H60" s="130"/>
      <c r="I60" s="1698">
        <v>42767</v>
      </c>
      <c r="J60" s="1698"/>
      <c r="K60" s="476">
        <v>21</v>
      </c>
      <c r="L60" s="96"/>
    </row>
    <row r="62" spans="1:24" ht="15.6" x14ac:dyDescent="0.3">
      <c r="E62" s="1092"/>
    </row>
  </sheetData>
  <mergeCells count="30">
    <mergeCell ref="F57:H57"/>
    <mergeCell ref="I57:J57"/>
    <mergeCell ref="C58:J58"/>
    <mergeCell ref="C59:K59"/>
    <mergeCell ref="C60:E60"/>
    <mergeCell ref="I60:J60"/>
    <mergeCell ref="D53:F55"/>
    <mergeCell ref="I53:J53"/>
    <mergeCell ref="I54:J54"/>
    <mergeCell ref="I55:J55"/>
    <mergeCell ref="I56:J56"/>
    <mergeCell ref="D50:F52"/>
    <mergeCell ref="I50:J50"/>
    <mergeCell ref="I51:J51"/>
    <mergeCell ref="I52:J52"/>
    <mergeCell ref="D47:F49"/>
    <mergeCell ref="I47:J47"/>
    <mergeCell ref="I48:J48"/>
    <mergeCell ref="D44:F46"/>
    <mergeCell ref="I44:J44"/>
    <mergeCell ref="I45:J45"/>
    <mergeCell ref="I46:J46"/>
    <mergeCell ref="I49:J49"/>
    <mergeCell ref="C4:J4"/>
    <mergeCell ref="C7:D7"/>
    <mergeCell ref="F41:H41"/>
    <mergeCell ref="I41:J41"/>
    <mergeCell ref="D42:F43"/>
    <mergeCell ref="I42:J42"/>
    <mergeCell ref="I43:J43"/>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5">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3.2" x14ac:dyDescent="0.25"/>
  <cols>
    <col min="1" max="1" width="1" customWidth="1"/>
    <col min="2" max="2" width="2.5546875" customWidth="1"/>
    <col min="3" max="3" width="3" customWidth="1"/>
    <col min="4" max="4" width="16.6640625" customWidth="1"/>
    <col min="5" max="5" width="0.5546875" customWidth="1"/>
    <col min="6" max="6" width="13" customWidth="1"/>
    <col min="7" max="7" width="5.109375" customWidth="1"/>
    <col min="8" max="8" width="2.5546875" customWidth="1"/>
    <col min="9" max="9" width="15.33203125" customWidth="1"/>
    <col min="10" max="10" width="5.33203125" customWidth="1"/>
    <col min="11" max="11" width="10.109375" customWidth="1"/>
    <col min="12" max="12" width="20.6640625" customWidth="1"/>
    <col min="13" max="13" width="2.6640625" customWidth="1"/>
    <col min="14" max="14" width="2.44140625" customWidth="1"/>
    <col min="15" max="15" width="1" customWidth="1"/>
  </cols>
  <sheetData>
    <row r="1" spans="1:15" ht="13.5" customHeight="1" x14ac:dyDescent="0.25">
      <c r="A1" s="2"/>
      <c r="B1" s="214"/>
      <c r="C1" s="214"/>
      <c r="D1" s="214"/>
      <c r="E1" s="213"/>
      <c r="F1" s="1445" t="s">
        <v>43</v>
      </c>
      <c r="G1" s="1445"/>
      <c r="H1" s="1445"/>
      <c r="I1" s="4"/>
      <c r="J1" s="4"/>
      <c r="K1" s="4"/>
      <c r="L1" s="4"/>
      <c r="M1" s="4"/>
      <c r="N1" s="4"/>
      <c r="O1" s="4"/>
    </row>
    <row r="2" spans="1:15" ht="13.5" customHeight="1" x14ac:dyDescent="0.25">
      <c r="A2" s="2"/>
      <c r="B2" s="220"/>
      <c r="C2" s="1450"/>
      <c r="D2" s="1450"/>
      <c r="E2" s="1450"/>
      <c r="F2" s="1450"/>
      <c r="G2" s="1450"/>
      <c r="H2" s="4"/>
      <c r="I2" s="4"/>
      <c r="J2" s="4"/>
      <c r="K2" s="4"/>
      <c r="L2" s="4"/>
      <c r="M2" s="4"/>
      <c r="N2" s="4"/>
      <c r="O2" s="4"/>
    </row>
    <row r="3" spans="1:15" x14ac:dyDescent="0.25">
      <c r="A3" s="2"/>
      <c r="B3" s="221"/>
      <c r="C3" s="1450"/>
      <c r="D3" s="1450"/>
      <c r="E3" s="1450"/>
      <c r="F3" s="1450"/>
      <c r="G3" s="1450"/>
      <c r="H3" s="1"/>
      <c r="I3" s="4"/>
      <c r="J3" s="4"/>
      <c r="K3" s="4"/>
      <c r="L3" s="4"/>
      <c r="M3" s="4"/>
      <c r="N3" s="4"/>
      <c r="O3" s="2"/>
    </row>
    <row r="4" spans="1:15" ht="12.75" customHeight="1" x14ac:dyDescent="0.25">
      <c r="A4" s="2"/>
      <c r="B4" s="223"/>
      <c r="C4" s="1443" t="s">
        <v>48</v>
      </c>
      <c r="D4" s="1444"/>
      <c r="E4" s="1444"/>
      <c r="F4" s="1444"/>
      <c r="G4" s="1444"/>
      <c r="H4" s="1444"/>
      <c r="I4" s="4"/>
      <c r="J4" s="4"/>
      <c r="K4" s="4"/>
      <c r="L4" s="4"/>
      <c r="M4" s="17"/>
      <c r="N4" s="4"/>
      <c r="O4" s="2"/>
    </row>
    <row r="5" spans="1:15" s="7" customFormat="1" ht="16.5" customHeight="1" x14ac:dyDescent="0.25">
      <c r="A5" s="6"/>
      <c r="B5" s="222"/>
      <c r="C5" s="1444"/>
      <c r="D5" s="1444"/>
      <c r="E5" s="1444"/>
      <c r="F5" s="1444"/>
      <c r="G5" s="1444"/>
      <c r="H5" s="1444"/>
      <c r="I5" s="4"/>
      <c r="J5" s="4"/>
      <c r="K5" s="4"/>
      <c r="L5" s="4"/>
      <c r="M5" s="17"/>
      <c r="N5" s="4"/>
      <c r="O5" s="6"/>
    </row>
    <row r="6" spans="1:15" ht="11.25" customHeight="1" x14ac:dyDescent="0.25">
      <c r="A6" s="2"/>
      <c r="B6" s="223"/>
      <c r="C6" s="1444"/>
      <c r="D6" s="1444"/>
      <c r="E6" s="1444"/>
      <c r="F6" s="1444"/>
      <c r="G6" s="1444"/>
      <c r="H6" s="1444"/>
      <c r="I6" s="4"/>
      <c r="J6" s="4"/>
      <c r="K6" s="4"/>
      <c r="L6" s="4"/>
      <c r="M6" s="17"/>
      <c r="N6" s="4"/>
      <c r="O6" s="2"/>
    </row>
    <row r="7" spans="1:15" ht="11.25" customHeight="1" x14ac:dyDescent="0.25">
      <c r="A7" s="2"/>
      <c r="B7" s="223"/>
      <c r="C7" s="1444"/>
      <c r="D7" s="1444"/>
      <c r="E7" s="1444"/>
      <c r="F7" s="1444"/>
      <c r="G7" s="1444"/>
      <c r="H7" s="1444"/>
      <c r="I7" s="4"/>
      <c r="J7" s="4"/>
      <c r="K7" s="4"/>
      <c r="L7" s="4"/>
      <c r="M7" s="17"/>
      <c r="N7" s="4"/>
      <c r="O7" s="2"/>
    </row>
    <row r="8" spans="1:15" ht="117" customHeight="1" x14ac:dyDescent="0.25">
      <c r="A8" s="2"/>
      <c r="B8" s="223"/>
      <c r="C8" s="1444"/>
      <c r="D8" s="1444"/>
      <c r="E8" s="1444"/>
      <c r="F8" s="1444"/>
      <c r="G8" s="1444"/>
      <c r="H8" s="1444"/>
      <c r="I8" s="4"/>
      <c r="J8" s="4"/>
      <c r="K8" s="4"/>
      <c r="L8" s="4"/>
      <c r="M8" s="17"/>
      <c r="N8" s="4"/>
      <c r="O8" s="2"/>
    </row>
    <row r="9" spans="1:15" ht="10.5" customHeight="1" x14ac:dyDescent="0.25">
      <c r="A9" s="2"/>
      <c r="B9" s="223"/>
      <c r="C9" s="1444"/>
      <c r="D9" s="1444"/>
      <c r="E9" s="1444"/>
      <c r="F9" s="1444"/>
      <c r="G9" s="1444"/>
      <c r="H9" s="1444"/>
      <c r="I9" s="4"/>
      <c r="J9" s="4"/>
      <c r="K9" s="4"/>
      <c r="L9" s="4"/>
      <c r="M9" s="17"/>
      <c r="N9" s="3"/>
      <c r="O9" s="2"/>
    </row>
    <row r="10" spans="1:15" ht="11.25" customHeight="1" x14ac:dyDescent="0.25">
      <c r="A10" s="2"/>
      <c r="B10" s="223"/>
      <c r="C10" s="1444"/>
      <c r="D10" s="1444"/>
      <c r="E10" s="1444"/>
      <c r="F10" s="1444"/>
      <c r="G10" s="1444"/>
      <c r="H10" s="1444"/>
      <c r="I10" s="4"/>
      <c r="J10" s="4"/>
      <c r="K10" s="4"/>
      <c r="L10" s="4"/>
      <c r="M10" s="17"/>
      <c r="N10" s="3"/>
      <c r="O10" s="2"/>
    </row>
    <row r="11" spans="1:15" ht="3.75" customHeight="1" x14ac:dyDescent="0.25">
      <c r="A11" s="2"/>
      <c r="B11" s="223"/>
      <c r="C11" s="1444"/>
      <c r="D11" s="1444"/>
      <c r="E11" s="1444"/>
      <c r="F11" s="1444"/>
      <c r="G11" s="1444"/>
      <c r="H11" s="1444"/>
      <c r="I11" s="4"/>
      <c r="J11" s="4"/>
      <c r="K11" s="4"/>
      <c r="L11" s="4"/>
      <c r="M11" s="17"/>
      <c r="N11" s="3"/>
      <c r="O11" s="2"/>
    </row>
    <row r="12" spans="1:15" ht="11.25" customHeight="1" x14ac:dyDescent="0.25">
      <c r="A12" s="2"/>
      <c r="B12" s="223"/>
      <c r="C12" s="1444"/>
      <c r="D12" s="1444"/>
      <c r="E12" s="1444"/>
      <c r="F12" s="1444"/>
      <c r="G12" s="1444"/>
      <c r="H12" s="1444"/>
      <c r="I12" s="4"/>
      <c r="J12" s="4"/>
      <c r="K12" s="4"/>
      <c r="L12" s="4"/>
      <c r="M12" s="17"/>
      <c r="N12" s="3"/>
      <c r="O12" s="2"/>
    </row>
    <row r="13" spans="1:15" ht="11.25" customHeight="1" x14ac:dyDescent="0.25">
      <c r="A13" s="2"/>
      <c r="B13" s="223"/>
      <c r="C13" s="1444"/>
      <c r="D13" s="1444"/>
      <c r="E13" s="1444"/>
      <c r="F13" s="1444"/>
      <c r="G13" s="1444"/>
      <c r="H13" s="1444"/>
      <c r="I13" s="4"/>
      <c r="J13" s="4"/>
      <c r="K13" s="4"/>
      <c r="L13" s="4"/>
      <c r="M13" s="17"/>
      <c r="N13" s="3"/>
      <c r="O13" s="2"/>
    </row>
    <row r="14" spans="1:15" ht="15.75" customHeight="1" x14ac:dyDescent="0.25">
      <c r="A14" s="2"/>
      <c r="B14" s="223"/>
      <c r="C14" s="1444"/>
      <c r="D14" s="1444"/>
      <c r="E14" s="1444"/>
      <c r="F14" s="1444"/>
      <c r="G14" s="1444"/>
      <c r="H14" s="1444"/>
      <c r="I14" s="4"/>
      <c r="J14" s="4"/>
      <c r="K14" s="4"/>
      <c r="L14" s="4"/>
      <c r="M14" s="17"/>
      <c r="N14" s="3"/>
      <c r="O14" s="2"/>
    </row>
    <row r="15" spans="1:15" ht="22.5" customHeight="1" x14ac:dyDescent="0.25">
      <c r="A15" s="2"/>
      <c r="B15" s="223"/>
      <c r="C15" s="1444"/>
      <c r="D15" s="1444"/>
      <c r="E15" s="1444"/>
      <c r="F15" s="1444"/>
      <c r="G15" s="1444"/>
      <c r="H15" s="1444"/>
      <c r="I15" s="4"/>
      <c r="J15" s="4"/>
      <c r="K15" s="4"/>
      <c r="L15" s="4"/>
      <c r="M15" s="17"/>
      <c r="N15" s="3"/>
      <c r="O15" s="2"/>
    </row>
    <row r="16" spans="1:15" ht="11.25" customHeight="1" x14ac:dyDescent="0.25">
      <c r="A16" s="2"/>
      <c r="B16" s="223"/>
      <c r="C16" s="1444"/>
      <c r="D16" s="1444"/>
      <c r="E16" s="1444"/>
      <c r="F16" s="1444"/>
      <c r="G16" s="1444"/>
      <c r="H16" s="1444"/>
      <c r="I16" s="4"/>
      <c r="J16" s="4"/>
      <c r="K16" s="4"/>
      <c r="L16" s="4"/>
      <c r="M16" s="17"/>
      <c r="N16" s="3"/>
      <c r="O16" s="2"/>
    </row>
    <row r="17" spans="1:15" ht="11.25" customHeight="1" x14ac:dyDescent="0.25">
      <c r="A17" s="2"/>
      <c r="B17" s="223"/>
      <c r="C17" s="1444"/>
      <c r="D17" s="1444"/>
      <c r="E17" s="1444"/>
      <c r="F17" s="1444"/>
      <c r="G17" s="1444"/>
      <c r="H17" s="1444"/>
      <c r="I17" s="4"/>
      <c r="J17" s="4"/>
      <c r="K17" s="4"/>
      <c r="L17" s="4"/>
      <c r="M17" s="17"/>
      <c r="N17" s="3"/>
      <c r="O17" s="2"/>
    </row>
    <row r="18" spans="1:15" ht="11.25" customHeight="1" x14ac:dyDescent="0.25">
      <c r="A18" s="2"/>
      <c r="B18" s="223"/>
      <c r="C18" s="1444"/>
      <c r="D18" s="1444"/>
      <c r="E18" s="1444"/>
      <c r="F18" s="1444"/>
      <c r="G18" s="1444"/>
      <c r="H18" s="1444"/>
      <c r="I18" s="5"/>
      <c r="J18" s="5"/>
      <c r="K18" s="5"/>
      <c r="L18" s="5"/>
      <c r="M18" s="5"/>
      <c r="N18" s="3"/>
      <c r="O18" s="2"/>
    </row>
    <row r="19" spans="1:15" ht="11.25" customHeight="1" x14ac:dyDescent="0.25">
      <c r="A19" s="2"/>
      <c r="B19" s="223"/>
      <c r="C19" s="1444"/>
      <c r="D19" s="1444"/>
      <c r="E19" s="1444"/>
      <c r="F19" s="1444"/>
      <c r="G19" s="1444"/>
      <c r="H19" s="1444"/>
      <c r="I19" s="18"/>
      <c r="J19" s="18"/>
      <c r="K19" s="18"/>
      <c r="L19" s="18"/>
      <c r="M19" s="18"/>
      <c r="N19" s="3"/>
      <c r="O19" s="2"/>
    </row>
    <row r="20" spans="1:15" ht="11.25" customHeight="1" x14ac:dyDescent="0.25">
      <c r="A20" s="2"/>
      <c r="B20" s="223"/>
      <c r="C20" s="1444"/>
      <c r="D20" s="1444"/>
      <c r="E20" s="1444"/>
      <c r="F20" s="1444"/>
      <c r="G20" s="1444"/>
      <c r="H20" s="1444"/>
      <c r="I20" s="11"/>
      <c r="J20" s="11"/>
      <c r="K20" s="11"/>
      <c r="L20" s="11"/>
      <c r="M20" s="11"/>
      <c r="N20" s="3"/>
      <c r="O20" s="2"/>
    </row>
    <row r="21" spans="1:15" ht="11.25" customHeight="1" x14ac:dyDescent="0.25">
      <c r="A21" s="2"/>
      <c r="B21" s="223"/>
      <c r="C21" s="1444"/>
      <c r="D21" s="1444"/>
      <c r="E21" s="1444"/>
      <c r="F21" s="1444"/>
      <c r="G21" s="1444"/>
      <c r="H21" s="1444"/>
      <c r="I21" s="11"/>
      <c r="J21" s="11"/>
      <c r="K21" s="11"/>
      <c r="L21" s="11"/>
      <c r="M21" s="11"/>
      <c r="N21" s="3"/>
      <c r="O21" s="2"/>
    </row>
    <row r="22" spans="1:15" ht="12" customHeight="1" x14ac:dyDescent="0.25">
      <c r="A22" s="2"/>
      <c r="B22" s="223"/>
      <c r="C22" s="23"/>
      <c r="D22" s="23"/>
      <c r="E22" s="23"/>
      <c r="F22" s="23"/>
      <c r="G22" s="23"/>
      <c r="H22" s="23"/>
      <c r="I22" s="13"/>
      <c r="J22" s="13"/>
      <c r="K22" s="13"/>
      <c r="L22" s="13"/>
      <c r="M22" s="13"/>
      <c r="N22" s="3"/>
      <c r="O22" s="2"/>
    </row>
    <row r="23" spans="1:15" ht="27.75" customHeight="1" x14ac:dyDescent="0.25">
      <c r="A23" s="2"/>
      <c r="B23" s="223"/>
      <c r="C23" s="23"/>
      <c r="D23" s="23"/>
      <c r="E23" s="23"/>
      <c r="F23" s="23"/>
      <c r="G23" s="23"/>
      <c r="H23" s="23"/>
      <c r="I23" s="11"/>
      <c r="J23" s="11"/>
      <c r="K23" s="11"/>
      <c r="L23" s="11"/>
      <c r="M23" s="11"/>
      <c r="N23" s="3"/>
      <c r="O23" s="2"/>
    </row>
    <row r="24" spans="1:15" ht="18" customHeight="1" x14ac:dyDescent="0.25">
      <c r="A24" s="2"/>
      <c r="B24" s="223"/>
      <c r="C24" s="9"/>
      <c r="D24" s="13"/>
      <c r="E24" s="15"/>
      <c r="F24" s="13"/>
      <c r="G24" s="10"/>
      <c r="H24" s="13"/>
      <c r="I24" s="13"/>
      <c r="J24" s="13"/>
      <c r="K24" s="13"/>
      <c r="L24" s="13"/>
      <c r="M24" s="13"/>
      <c r="N24" s="3"/>
      <c r="O24" s="2"/>
    </row>
    <row r="25" spans="1:15" ht="18" customHeight="1" x14ac:dyDescent="0.25">
      <c r="A25" s="2"/>
      <c r="B25" s="223"/>
      <c r="C25" s="12"/>
      <c r="D25" s="13"/>
      <c r="E25" s="8"/>
      <c r="F25" s="11"/>
      <c r="G25" s="10"/>
      <c r="H25" s="11"/>
      <c r="I25" s="11"/>
      <c r="J25" s="11"/>
      <c r="K25" s="11"/>
      <c r="L25" s="11"/>
      <c r="M25" s="11"/>
      <c r="N25" s="3"/>
      <c r="O25" s="2"/>
    </row>
    <row r="26" spans="1:15" x14ac:dyDescent="0.25">
      <c r="A26" s="2"/>
      <c r="B26" s="223"/>
      <c r="C26" s="12"/>
      <c r="D26" s="13"/>
      <c r="E26" s="8"/>
      <c r="F26" s="11"/>
      <c r="G26" s="10"/>
      <c r="H26" s="11"/>
      <c r="I26" s="11"/>
      <c r="J26" s="11"/>
      <c r="K26" s="11"/>
      <c r="L26" s="11"/>
      <c r="M26" s="11"/>
      <c r="N26" s="3"/>
      <c r="O26" s="2"/>
    </row>
    <row r="27" spans="1:15" ht="13.5" customHeight="1" x14ac:dyDescent="0.25">
      <c r="A27" s="2"/>
      <c r="B27" s="223"/>
      <c r="C27" s="12"/>
      <c r="D27" s="13"/>
      <c r="E27" s="8"/>
      <c r="F27" s="11"/>
      <c r="G27" s="10"/>
      <c r="H27" s="307"/>
      <c r="I27" s="308" t="s">
        <v>42</v>
      </c>
      <c r="J27" s="309"/>
      <c r="K27" s="309"/>
      <c r="L27" s="310"/>
      <c r="M27" s="310"/>
      <c r="N27" s="3"/>
      <c r="O27" s="2"/>
    </row>
    <row r="28" spans="1:15" ht="10.5" customHeight="1" x14ac:dyDescent="0.25">
      <c r="A28" s="2"/>
      <c r="B28" s="223"/>
      <c r="C28" s="9"/>
      <c r="D28" s="13"/>
      <c r="E28" s="15"/>
      <c r="F28" s="13"/>
      <c r="G28" s="10"/>
      <c r="H28" s="13"/>
      <c r="I28" s="311"/>
      <c r="J28" s="311"/>
      <c r="K28" s="311"/>
      <c r="L28" s="311"/>
      <c r="M28" s="475"/>
      <c r="N28" s="312"/>
      <c r="O28" s="2"/>
    </row>
    <row r="29" spans="1:15" ht="16.5" customHeight="1" x14ac:dyDescent="0.25">
      <c r="A29" s="2"/>
      <c r="B29" s="223"/>
      <c r="C29" s="9"/>
      <c r="D29" s="13"/>
      <c r="E29" s="15"/>
      <c r="F29" s="13"/>
      <c r="G29" s="10"/>
      <c r="H29" s="13"/>
      <c r="I29" s="13" t="s">
        <v>425</v>
      </c>
      <c r="J29" s="13"/>
      <c r="K29" s="13"/>
      <c r="L29" s="13"/>
      <c r="M29" s="475"/>
      <c r="N29" s="313"/>
      <c r="O29" s="2"/>
    </row>
    <row r="30" spans="1:15" ht="10.5" customHeight="1" x14ac:dyDescent="0.25">
      <c r="A30" s="2"/>
      <c r="B30" s="223"/>
      <c r="C30" s="9"/>
      <c r="D30" s="13"/>
      <c r="E30" s="15"/>
      <c r="F30" s="13"/>
      <c r="G30" s="10"/>
      <c r="H30" s="13"/>
      <c r="I30" s="13"/>
      <c r="J30" s="13"/>
      <c r="K30" s="13"/>
      <c r="L30" s="13"/>
      <c r="M30" s="475"/>
      <c r="N30" s="313"/>
      <c r="O30" s="2"/>
    </row>
    <row r="31" spans="1:15" ht="16.5" customHeight="1" x14ac:dyDescent="0.25">
      <c r="A31" s="2"/>
      <c r="B31" s="223"/>
      <c r="C31" s="12"/>
      <c r="D31" s="13"/>
      <c r="E31" s="8"/>
      <c r="F31" s="11"/>
      <c r="G31" s="10"/>
      <c r="H31" s="11"/>
      <c r="I31" s="1453" t="s">
        <v>46</v>
      </c>
      <c r="J31" s="1453"/>
      <c r="K31" s="1448">
        <f>+capa!H27</f>
        <v>42767</v>
      </c>
      <c r="L31" s="1449"/>
      <c r="M31" s="475"/>
      <c r="N31" s="314"/>
      <c r="O31" s="2"/>
    </row>
    <row r="32" spans="1:15" ht="10.5" customHeight="1" x14ac:dyDescent="0.25">
      <c r="A32" s="2"/>
      <c r="B32" s="223"/>
      <c r="C32" s="12"/>
      <c r="D32" s="13"/>
      <c r="E32" s="8"/>
      <c r="F32" s="11"/>
      <c r="G32" s="10"/>
      <c r="H32" s="11"/>
      <c r="I32" s="209"/>
      <c r="J32" s="209"/>
      <c r="K32" s="208"/>
      <c r="L32" s="208"/>
      <c r="M32" s="475"/>
      <c r="N32" s="314"/>
      <c r="O32" s="2"/>
    </row>
    <row r="33" spans="1:15" ht="16.5" customHeight="1" x14ac:dyDescent="0.25">
      <c r="A33" s="2"/>
      <c r="B33" s="223"/>
      <c r="C33" s="9"/>
      <c r="D33" s="13"/>
      <c r="E33" s="15"/>
      <c r="F33" s="13"/>
      <c r="G33" s="10"/>
      <c r="H33" s="13"/>
      <c r="I33" s="1446" t="s">
        <v>416</v>
      </c>
      <c r="J33" s="1447"/>
      <c r="K33" s="1447"/>
      <c r="L33" s="1447"/>
      <c r="M33" s="475"/>
      <c r="N33" s="313"/>
      <c r="O33" s="2"/>
    </row>
    <row r="34" spans="1:15" s="92" customFormat="1" ht="14.25" customHeight="1" x14ac:dyDescent="0.25">
      <c r="A34" s="2"/>
      <c r="B34" s="223"/>
      <c r="C34" s="9"/>
      <c r="D34" s="13"/>
      <c r="E34" s="15"/>
      <c r="F34" s="13"/>
      <c r="G34" s="1017"/>
      <c r="H34" s="13"/>
      <c r="I34" s="179"/>
      <c r="J34" s="1016"/>
      <c r="K34" s="1016"/>
      <c r="L34" s="1016"/>
      <c r="M34" s="475"/>
      <c r="N34" s="313"/>
      <c r="O34" s="2"/>
    </row>
    <row r="35" spans="1:15" s="92" customFormat="1" ht="20.25" customHeight="1" x14ac:dyDescent="0.25">
      <c r="A35" s="2"/>
      <c r="B35" s="223"/>
      <c r="C35" s="172"/>
      <c r="D35" s="13"/>
      <c r="E35" s="1018"/>
      <c r="F35" s="11"/>
      <c r="G35" s="1017"/>
      <c r="H35" s="11"/>
      <c r="I35" s="1456" t="s">
        <v>418</v>
      </c>
      <c r="J35" s="1456"/>
      <c r="K35" s="1456"/>
      <c r="L35" s="1456"/>
      <c r="M35" s="475"/>
      <c r="N35" s="314"/>
      <c r="O35" s="2"/>
    </row>
    <row r="36" spans="1:15" s="92" customFormat="1" ht="12.75" customHeight="1" x14ac:dyDescent="0.25">
      <c r="A36" s="2"/>
      <c r="B36" s="223"/>
      <c r="C36" s="172"/>
      <c r="D36" s="13"/>
      <c r="E36" s="1018"/>
      <c r="F36" s="11"/>
      <c r="G36" s="1017"/>
      <c r="H36" s="11"/>
      <c r="I36" s="1013" t="s">
        <v>417</v>
      </c>
      <c r="J36" s="1013"/>
      <c r="K36" s="1013"/>
      <c r="L36" s="1013"/>
      <c r="M36" s="475"/>
      <c r="N36" s="314"/>
      <c r="O36" s="2"/>
    </row>
    <row r="37" spans="1:15" s="92" customFormat="1" ht="12.75" customHeight="1" x14ac:dyDescent="0.25">
      <c r="A37" s="2"/>
      <c r="B37" s="223"/>
      <c r="C37" s="172"/>
      <c r="D37" s="13"/>
      <c r="E37" s="1018"/>
      <c r="F37" s="11"/>
      <c r="G37" s="1017"/>
      <c r="H37" s="11"/>
      <c r="I37" s="1457" t="s">
        <v>421</v>
      </c>
      <c r="J37" s="1457"/>
      <c r="K37" s="1457"/>
      <c r="L37" s="1457"/>
      <c r="M37" s="475"/>
      <c r="N37" s="314"/>
      <c r="O37" s="2"/>
    </row>
    <row r="38" spans="1:15" s="92" customFormat="1" ht="20.25" customHeight="1" x14ac:dyDescent="0.25">
      <c r="A38" s="2"/>
      <c r="B38" s="223"/>
      <c r="C38" s="9"/>
      <c r="D38" s="13"/>
      <c r="E38" s="15"/>
      <c r="F38" s="13"/>
      <c r="G38" s="369"/>
      <c r="H38" s="13"/>
      <c r="I38" s="1454" t="s">
        <v>481</v>
      </c>
      <c r="J38" s="1454"/>
      <c r="K38" s="1454"/>
      <c r="L38" s="1013"/>
      <c r="M38" s="475"/>
      <c r="N38" s="313"/>
      <c r="O38" s="2"/>
    </row>
    <row r="39" spans="1:15" ht="19.5" customHeight="1" x14ac:dyDescent="0.25">
      <c r="A39" s="2"/>
      <c r="B39" s="223"/>
      <c r="C39" s="12"/>
      <c r="D39" s="13"/>
      <c r="E39" s="8"/>
      <c r="F39" s="11"/>
      <c r="G39" s="10"/>
      <c r="H39" s="11"/>
      <c r="I39" s="1454" t="s">
        <v>443</v>
      </c>
      <c r="J39" s="1454"/>
      <c r="K39" s="1454"/>
      <c r="L39" s="1454"/>
      <c r="M39" s="475"/>
      <c r="N39" s="314"/>
      <c r="O39" s="2"/>
    </row>
    <row r="40" spans="1:15" ht="14.25" customHeight="1" x14ac:dyDescent="0.25">
      <c r="A40" s="2"/>
      <c r="B40" s="223"/>
      <c r="C40" s="12"/>
      <c r="D40" s="13"/>
      <c r="E40" s="8"/>
      <c r="F40" s="11"/>
      <c r="G40" s="10"/>
      <c r="H40" s="11"/>
      <c r="I40" s="1013"/>
      <c r="J40" s="1013"/>
      <c r="K40" s="1013"/>
      <c r="L40" s="1013"/>
      <c r="M40" s="475"/>
      <c r="N40" s="314"/>
      <c r="O40" s="2"/>
    </row>
    <row r="41" spans="1:15" ht="12.75" customHeight="1" x14ac:dyDescent="0.25">
      <c r="A41" s="2"/>
      <c r="B41" s="223"/>
      <c r="C41" s="12"/>
      <c r="D41" s="13"/>
      <c r="E41" s="8"/>
      <c r="F41" s="11"/>
      <c r="G41" s="10"/>
      <c r="H41" s="11"/>
      <c r="I41" s="1455" t="s">
        <v>51</v>
      </c>
      <c r="J41" s="1455"/>
      <c r="K41" s="1455"/>
      <c r="L41" s="1455"/>
      <c r="M41" s="475"/>
      <c r="N41" s="314"/>
      <c r="O41" s="2"/>
    </row>
    <row r="42" spans="1:15" ht="14.25" customHeight="1" x14ac:dyDescent="0.25">
      <c r="A42" s="2"/>
      <c r="B42" s="223"/>
      <c r="C42" s="9"/>
      <c r="D42" s="13"/>
      <c r="E42" s="15"/>
      <c r="F42" s="13"/>
      <c r="G42" s="10"/>
      <c r="H42" s="13"/>
      <c r="I42" s="1014"/>
      <c r="J42" s="1014"/>
      <c r="K42" s="1014"/>
      <c r="L42" s="1014"/>
      <c r="M42" s="475"/>
      <c r="N42" s="313"/>
      <c r="O42" s="2"/>
    </row>
    <row r="43" spans="1:15" ht="15" customHeight="1" x14ac:dyDescent="0.25">
      <c r="A43" s="2"/>
      <c r="B43" s="223"/>
      <c r="C43" s="12"/>
      <c r="D43" s="13"/>
      <c r="E43" s="8"/>
      <c r="F43" s="11"/>
      <c r="G43" s="10"/>
      <c r="H43" s="11"/>
      <c r="I43" s="1012" t="s">
        <v>23</v>
      </c>
      <c r="J43" s="1012"/>
      <c r="K43" s="1012"/>
      <c r="L43" s="1012"/>
      <c r="M43" s="475"/>
      <c r="N43" s="314"/>
      <c r="O43" s="2"/>
    </row>
    <row r="44" spans="1:15" ht="14.25" customHeight="1" x14ac:dyDescent="0.25">
      <c r="A44" s="2"/>
      <c r="B44" s="223"/>
      <c r="C44" s="12"/>
      <c r="D44" s="13"/>
      <c r="E44" s="8"/>
      <c r="F44" s="11"/>
      <c r="G44" s="10"/>
      <c r="H44" s="11"/>
      <c r="I44" s="207"/>
      <c r="J44" s="207"/>
      <c r="K44" s="207"/>
      <c r="L44" s="207"/>
      <c r="M44" s="475"/>
      <c r="N44" s="314"/>
      <c r="O44" s="2"/>
    </row>
    <row r="45" spans="1:15" ht="16.5" customHeight="1" x14ac:dyDescent="0.25">
      <c r="A45" s="2"/>
      <c r="B45" s="223"/>
      <c r="C45" s="12"/>
      <c r="D45" s="13"/>
      <c r="E45" s="8"/>
      <c r="F45" s="11"/>
      <c r="G45" s="10"/>
      <c r="H45" s="11"/>
      <c r="I45" s="1453" t="s">
        <v>19</v>
      </c>
      <c r="J45" s="1453"/>
      <c r="K45" s="1453"/>
      <c r="L45" s="1453"/>
      <c r="M45" s="475"/>
      <c r="N45" s="314"/>
      <c r="O45" s="2"/>
    </row>
    <row r="46" spans="1:15" ht="14.25" customHeight="1" x14ac:dyDescent="0.25">
      <c r="A46" s="2"/>
      <c r="B46" s="223"/>
      <c r="C46" s="9"/>
      <c r="D46" s="13"/>
      <c r="E46" s="15"/>
      <c r="F46" s="13"/>
      <c r="G46" s="10"/>
      <c r="H46" s="13"/>
      <c r="I46" s="209"/>
      <c r="J46" s="209"/>
      <c r="K46" s="209"/>
      <c r="L46" s="209"/>
      <c r="M46" s="475"/>
      <c r="N46" s="313"/>
      <c r="O46" s="2"/>
    </row>
    <row r="47" spans="1:15" ht="16.5" customHeight="1" x14ac:dyDescent="0.25">
      <c r="A47" s="2"/>
      <c r="B47" s="223"/>
      <c r="C47" s="12"/>
      <c r="D47" s="13"/>
      <c r="E47" s="8"/>
      <c r="F47" s="563"/>
      <c r="G47" s="914"/>
      <c r="H47" s="563"/>
      <c r="I47" s="1452" t="s">
        <v>10</v>
      </c>
      <c r="J47" s="1452"/>
      <c r="K47" s="1452"/>
      <c r="L47" s="1452"/>
      <c r="M47" s="475"/>
      <c r="N47" s="314"/>
      <c r="O47" s="2"/>
    </row>
    <row r="48" spans="1:15" ht="12.75" customHeight="1" x14ac:dyDescent="0.25">
      <c r="A48" s="2"/>
      <c r="B48" s="223"/>
      <c r="C48" s="9"/>
      <c r="D48" s="13"/>
      <c r="E48" s="15"/>
      <c r="F48" s="1015"/>
      <c r="G48" s="914"/>
      <c r="H48" s="1015"/>
      <c r="I48" s="475"/>
      <c r="J48" s="475"/>
      <c r="K48" s="475"/>
      <c r="L48" s="475"/>
      <c r="M48" s="475"/>
      <c r="N48" s="313"/>
      <c r="O48" s="2"/>
    </row>
    <row r="49" spans="1:15" ht="30.75" customHeight="1" x14ac:dyDescent="0.25">
      <c r="A49" s="2"/>
      <c r="B49" s="223"/>
      <c r="C49" s="9"/>
      <c r="D49" s="13"/>
      <c r="E49" s="15"/>
      <c r="F49" s="1015"/>
      <c r="G49" s="914"/>
      <c r="H49" s="1015"/>
      <c r="I49" s="475"/>
      <c r="J49" s="475"/>
      <c r="K49" s="475"/>
      <c r="L49" s="475"/>
      <c r="M49" s="475"/>
      <c r="N49" s="313"/>
      <c r="O49" s="2"/>
    </row>
    <row r="50" spans="1:15" ht="20.25" customHeight="1" x14ac:dyDescent="0.25">
      <c r="A50" s="2"/>
      <c r="B50" s="223"/>
      <c r="C50" s="796"/>
      <c r="D50" s="13"/>
      <c r="E50" s="8"/>
      <c r="F50" s="563"/>
      <c r="G50" s="914"/>
      <c r="H50" s="563"/>
      <c r="I50" s="475"/>
      <c r="J50" s="475"/>
      <c r="K50" s="475"/>
      <c r="L50" s="475"/>
      <c r="M50" s="475"/>
      <c r="N50" s="314"/>
      <c r="O50" s="2"/>
    </row>
    <row r="51" spans="1:15" x14ac:dyDescent="0.25">
      <c r="A51" s="2"/>
      <c r="B51" s="365">
        <v>2</v>
      </c>
      <c r="C51" s="1451">
        <v>42767</v>
      </c>
      <c r="D51" s="1451"/>
      <c r="E51" s="1451"/>
      <c r="F51" s="1451"/>
      <c r="G51" s="1451"/>
      <c r="H51" s="1451"/>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3.2" x14ac:dyDescent="0.25"/>
  <cols>
    <col min="1" max="1" width="1" customWidth="1"/>
    <col min="2" max="2" width="2.5546875" customWidth="1"/>
    <col min="3" max="3" width="3" customWidth="1"/>
    <col min="4" max="4" width="9.88671875" customWidth="1"/>
    <col min="5" max="5" width="0.5546875" customWidth="1"/>
    <col min="6" max="6" width="5.88671875" customWidth="1"/>
    <col min="7" max="7" width="0.5546875" customWidth="1"/>
    <col min="8" max="8" width="5.88671875" customWidth="1"/>
    <col min="9" max="9" width="0.5546875" customWidth="1"/>
    <col min="10" max="10" width="5.6640625" customWidth="1"/>
    <col min="11" max="11" width="0.5546875" customWidth="1"/>
    <col min="12" max="12" width="5.5546875" customWidth="1"/>
    <col min="13" max="13" width="0.44140625" customWidth="1"/>
    <col min="14" max="14" width="5.6640625" customWidth="1"/>
    <col min="15" max="15" width="0.5546875" customWidth="1"/>
    <col min="16" max="16" width="5.6640625" customWidth="1"/>
    <col min="17" max="17" width="0.5546875" customWidth="1"/>
    <col min="18" max="18" width="5.6640625" customWidth="1"/>
    <col min="19" max="19" width="0.5546875" customWidth="1"/>
    <col min="20" max="20" width="5.6640625" customWidth="1"/>
    <col min="21" max="21" width="0.5546875" customWidth="1"/>
    <col min="22" max="22" width="5.6640625" style="53" customWidth="1"/>
    <col min="23" max="23" width="0.5546875" customWidth="1"/>
    <col min="24" max="24" width="5.6640625" customWidth="1"/>
    <col min="25" max="25" width="0.5546875" customWidth="1"/>
    <col min="26" max="26" width="5.6640625" customWidth="1"/>
    <col min="27" max="27" width="0.5546875" customWidth="1"/>
    <col min="28" max="28" width="5.6640625" customWidth="1"/>
    <col min="29" max="29" width="0.5546875" customWidth="1"/>
    <col min="30" max="30" width="5.6640625" customWidth="1"/>
    <col min="31" max="31" width="0.5546875" customWidth="1"/>
    <col min="32" max="32" width="2.5546875" customWidth="1"/>
    <col min="33" max="33" width="1" customWidth="1"/>
  </cols>
  <sheetData>
    <row r="1" spans="1:33" ht="13.5" customHeight="1" x14ac:dyDescent="0.25">
      <c r="A1" s="2"/>
      <c r="B1" s="213"/>
      <c r="C1" s="213"/>
      <c r="D1" s="213"/>
      <c r="E1" s="213"/>
      <c r="F1" s="213"/>
      <c r="G1" s="214"/>
      <c r="H1" s="214"/>
      <c r="I1" s="214"/>
      <c r="J1" s="214"/>
      <c r="K1" s="214"/>
      <c r="L1" s="214"/>
      <c r="M1" s="214"/>
      <c r="N1" s="214"/>
      <c r="O1" s="214"/>
      <c r="P1" s="214"/>
      <c r="Q1" s="214"/>
      <c r="R1" s="214"/>
      <c r="S1" s="214"/>
      <c r="T1" s="214"/>
      <c r="U1" s="214"/>
      <c r="V1" s="214"/>
      <c r="W1" s="214"/>
      <c r="X1" s="1531" t="s">
        <v>316</v>
      </c>
      <c r="Y1" s="1531"/>
      <c r="Z1" s="1531"/>
      <c r="AA1" s="1531"/>
      <c r="AB1" s="1531"/>
      <c r="AC1" s="1531"/>
      <c r="AD1" s="1531"/>
      <c r="AE1" s="1531"/>
      <c r="AF1" s="1531"/>
      <c r="AG1" s="2"/>
    </row>
    <row r="2" spans="1:33" ht="6" customHeight="1" x14ac:dyDescent="0.25">
      <c r="A2" s="215"/>
      <c r="B2" s="1534"/>
      <c r="C2" s="1534"/>
      <c r="D2" s="1534"/>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
    </row>
    <row r="3" spans="1:33" ht="12" customHeight="1" x14ac:dyDescent="0.25">
      <c r="A3" s="215"/>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5">
      <c r="A4" s="21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5">
      <c r="A5" s="215"/>
      <c r="B5" s="4"/>
      <c r="C5" s="8"/>
      <c r="D5" s="8"/>
      <c r="E5" s="8"/>
      <c r="F5" s="1704"/>
      <c r="G5" s="1704"/>
      <c r="H5" s="1704"/>
      <c r="I5" s="1704"/>
      <c r="J5" s="1704"/>
      <c r="K5" s="1704"/>
      <c r="L5" s="1704"/>
      <c r="M5" s="8"/>
      <c r="N5" s="8"/>
      <c r="O5" s="8"/>
      <c r="P5" s="8"/>
      <c r="Q5" s="8"/>
      <c r="R5" s="3"/>
      <c r="S5" s="3"/>
      <c r="T5" s="3"/>
      <c r="U5" s="61"/>
      <c r="V5" s="3"/>
      <c r="W5" s="3"/>
      <c r="X5" s="3"/>
      <c r="Y5" s="3"/>
      <c r="Z5" s="3"/>
      <c r="AA5" s="3"/>
      <c r="AB5" s="3"/>
      <c r="AC5" s="3"/>
      <c r="AD5" s="3"/>
      <c r="AE5" s="3"/>
      <c r="AF5" s="4"/>
      <c r="AG5" s="2"/>
    </row>
    <row r="6" spans="1:33" ht="9.75" customHeight="1" x14ac:dyDescent="0.25">
      <c r="A6" s="215"/>
      <c r="B6" s="4"/>
      <c r="C6" s="8"/>
      <c r="D6" s="8"/>
      <c r="E6" s="10"/>
      <c r="F6" s="1701"/>
      <c r="G6" s="1701"/>
      <c r="H6" s="1701"/>
      <c r="I6" s="1701"/>
      <c r="J6" s="1701"/>
      <c r="K6" s="1701"/>
      <c r="L6" s="1701"/>
      <c r="M6" s="1701"/>
      <c r="N6" s="1701"/>
      <c r="O6" s="1701"/>
      <c r="P6" s="1701"/>
      <c r="Q6" s="1701"/>
      <c r="R6" s="1701"/>
      <c r="S6" s="1701"/>
      <c r="T6" s="1701"/>
      <c r="U6" s="1701"/>
      <c r="V6" s="1701"/>
      <c r="W6" s="10"/>
      <c r="X6" s="1701"/>
      <c r="Y6" s="1701"/>
      <c r="Z6" s="1701"/>
      <c r="AA6" s="1701"/>
      <c r="AB6" s="1701"/>
      <c r="AC6" s="1701"/>
      <c r="AD6" s="1701"/>
      <c r="AE6" s="10"/>
      <c r="AF6" s="4"/>
      <c r="AG6" s="2"/>
    </row>
    <row r="7" spans="1:33" ht="12.75" customHeight="1" x14ac:dyDescent="0.25">
      <c r="A7" s="215"/>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5">
      <c r="A8" s="358"/>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5">
      <c r="A9" s="215"/>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5">
      <c r="A10" s="215"/>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5">
      <c r="A11" s="215"/>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5">
      <c r="A12" s="215"/>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5">
      <c r="A13" s="215"/>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5">
      <c r="A14" s="215"/>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5">
      <c r="A15" s="215"/>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5">
      <c r="A16" s="215"/>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5">
      <c r="A17" s="215"/>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5">
      <c r="A18" s="215"/>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5">
      <c r="A19" s="215"/>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5">
      <c r="A20" s="215"/>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5">
      <c r="A21" s="215"/>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5">
      <c r="A22" s="215"/>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5">
      <c r="A23" s="215"/>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5">
      <c r="A24" s="215"/>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5">
      <c r="A25" s="215"/>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5">
      <c r="A26" s="215"/>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5">
      <c r="A27" s="215"/>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5">
      <c r="A28" s="215"/>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5">
      <c r="A29" s="215"/>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5">
      <c r="A30" s="215"/>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5">
      <c r="A31" s="215"/>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5">
      <c r="A32" s="215"/>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5">
      <c r="A33" s="215"/>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5">
      <c r="A34" s="215"/>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5">
      <c r="A35" s="215"/>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5">
      <c r="A36" s="215"/>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5">
      <c r="A37" s="215"/>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5">
      <c r="A38" s="215"/>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5">
      <c r="A39" s="215"/>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5">
      <c r="A40" s="215"/>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5">
      <c r="A41" s="215"/>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5">
      <c r="A42" s="215"/>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5">
      <c r="A43" s="215"/>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5">
      <c r="A44" s="215"/>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5">
      <c r="A45" s="215"/>
      <c r="B45" s="4"/>
      <c r="C45" s="8"/>
      <c r="D45" s="8"/>
      <c r="E45" s="10"/>
      <c r="F45" s="1701"/>
      <c r="G45" s="1701"/>
      <c r="H45" s="1701"/>
      <c r="I45" s="1701"/>
      <c r="J45" s="1701"/>
      <c r="K45" s="1701"/>
      <c r="L45" s="1701"/>
      <c r="M45" s="1701"/>
      <c r="N45" s="1701"/>
      <c r="O45" s="1701"/>
      <c r="P45" s="1701"/>
      <c r="Q45" s="1701"/>
      <c r="R45" s="1701"/>
      <c r="S45" s="1701"/>
      <c r="T45" s="1701"/>
      <c r="U45" s="1701"/>
      <c r="V45" s="1701"/>
      <c r="W45" s="10"/>
      <c r="X45" s="1701"/>
      <c r="Y45" s="1701"/>
      <c r="Z45" s="1701"/>
      <c r="AA45" s="1701"/>
      <c r="AB45" s="1701"/>
      <c r="AC45" s="1701"/>
      <c r="AD45" s="1701"/>
      <c r="AE45" s="10"/>
      <c r="AF45" s="4"/>
      <c r="AG45" s="2"/>
    </row>
    <row r="46" spans="1:33" ht="12.75" customHeight="1" x14ac:dyDescent="0.25">
      <c r="A46" s="215"/>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5">
      <c r="A47" s="215"/>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5">
      <c r="A48" s="359"/>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5">
      <c r="A49" s="215"/>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5">
      <c r="A50" s="215"/>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5">
      <c r="A51" s="215"/>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5">
      <c r="A52" s="215"/>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5">
      <c r="A53" s="215"/>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5">
      <c r="A54" s="215"/>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5">
      <c r="A55" s="215"/>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5">
      <c r="A56" s="215"/>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5">
      <c r="A57" s="215"/>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5">
      <c r="A58" s="215"/>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5">
      <c r="A59" s="215"/>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5">
      <c r="A60" s="215"/>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5">
      <c r="A61" s="215"/>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5">
      <c r="A62" s="215"/>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5">
      <c r="A63" s="215"/>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5">
      <c r="A64" s="215"/>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5">
      <c r="A65" s="215"/>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5">
      <c r="A66" s="215"/>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5">
      <c r="A67" s="215"/>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5">
      <c r="A68" s="215"/>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0"/>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5">
      <c r="A70" s="215"/>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5">
      <c r="A71" s="215"/>
      <c r="B71" s="363">
        <v>22</v>
      </c>
      <c r="C71" s="1702">
        <v>42767</v>
      </c>
      <c r="D71" s="1703"/>
      <c r="E71" s="1703"/>
      <c r="F71" s="1703"/>
      <c r="G71" s="1699"/>
      <c r="H71" s="1700"/>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3.2" x14ac:dyDescent="0.25"/>
  <cols>
    <col min="1" max="1" width="1" customWidth="1"/>
    <col min="2" max="2" width="2.5546875" customWidth="1"/>
    <col min="3" max="3" width="3" customWidth="1"/>
    <col min="4" max="4" width="9.88671875" customWidth="1"/>
    <col min="5" max="5" width="0.5546875" customWidth="1"/>
    <col min="6" max="6" width="5.88671875" customWidth="1"/>
    <col min="7" max="7" width="0.5546875" customWidth="1"/>
    <col min="8" max="8" width="5.88671875" customWidth="1"/>
    <col min="9" max="9" width="0.5546875" customWidth="1"/>
    <col min="10" max="10" width="5.6640625" customWidth="1"/>
    <col min="11" max="11" width="0.5546875" customWidth="1"/>
    <col min="12" max="12" width="5.5546875" customWidth="1"/>
    <col min="13" max="13" width="0.44140625" customWidth="1"/>
    <col min="14" max="14" width="5.6640625" customWidth="1"/>
    <col min="15" max="15" width="0.5546875" customWidth="1"/>
    <col min="16" max="16" width="5.6640625" customWidth="1"/>
    <col min="17" max="17" width="0.5546875" customWidth="1"/>
    <col min="18" max="18" width="5.6640625" customWidth="1"/>
    <col min="19" max="19" width="0.5546875" customWidth="1"/>
    <col min="20" max="20" width="5.6640625" customWidth="1"/>
    <col min="21" max="21" width="0.5546875" customWidth="1"/>
    <col min="22" max="22" width="5.6640625" style="53" customWidth="1"/>
    <col min="23" max="23" width="0.5546875" customWidth="1"/>
    <col min="24" max="24" width="5.5546875" customWidth="1"/>
    <col min="25" max="25" width="0.5546875" customWidth="1"/>
    <col min="26" max="26" width="5.6640625" customWidth="1"/>
    <col min="27" max="27" width="0.5546875" customWidth="1"/>
    <col min="28" max="28" width="5.6640625" customWidth="1"/>
    <col min="29" max="29" width="0.5546875" customWidth="1"/>
    <col min="30" max="30" width="5.6640625" customWidth="1"/>
    <col min="31" max="31" width="0.5546875" customWidth="1"/>
    <col min="32" max="32" width="2.5546875" customWidth="1"/>
    <col min="33" max="33" width="1" customWidth="1"/>
  </cols>
  <sheetData>
    <row r="1" spans="1:33" ht="13.5" customHeight="1" x14ac:dyDescent="0.25">
      <c r="A1" s="2"/>
      <c r="B1" s="1605" t="s">
        <v>319</v>
      </c>
      <c r="C1" s="1605"/>
      <c r="D1" s="1605"/>
      <c r="E1" s="1605"/>
      <c r="F1" s="1605"/>
      <c r="G1" s="1605"/>
      <c r="H1" s="1605"/>
      <c r="I1" s="214"/>
      <c r="J1" s="214"/>
      <c r="K1" s="214"/>
      <c r="L1" s="214"/>
      <c r="M1" s="214"/>
      <c r="N1" s="214"/>
      <c r="O1" s="214"/>
      <c r="P1" s="214"/>
      <c r="Q1" s="214"/>
      <c r="R1" s="214"/>
      <c r="S1" s="214"/>
      <c r="T1" s="214"/>
      <c r="U1" s="214"/>
      <c r="V1" s="214"/>
      <c r="W1" s="214"/>
      <c r="X1" s="260"/>
      <c r="Y1" s="218"/>
      <c r="Z1" s="218"/>
      <c r="AA1" s="218"/>
      <c r="AB1" s="218"/>
      <c r="AC1" s="218"/>
      <c r="AD1" s="218"/>
      <c r="AE1" s="218"/>
      <c r="AF1" s="218"/>
      <c r="AG1" s="2"/>
    </row>
    <row r="2" spans="1:33" ht="6" customHeight="1" x14ac:dyDescent="0.25">
      <c r="A2" s="2"/>
      <c r="B2" s="1534"/>
      <c r="C2" s="1534"/>
      <c r="D2" s="1534"/>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23"/>
    </row>
    <row r="3" spans="1:33" ht="12" customHeight="1" x14ac:dyDescent="0.25">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3"/>
    </row>
    <row r="4" spans="1:33" s="7" customFormat="1" ht="13.5" customHeight="1" x14ac:dyDescent="0.25">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2"/>
    </row>
    <row r="5" spans="1:33" ht="3.75" customHeight="1" x14ac:dyDescent="0.25">
      <c r="A5" s="2"/>
      <c r="B5" s="4"/>
      <c r="C5" s="8"/>
      <c r="D5" s="8"/>
      <c r="E5" s="8"/>
      <c r="F5" s="1704"/>
      <c r="G5" s="1704"/>
      <c r="H5" s="1704"/>
      <c r="I5" s="1704"/>
      <c r="J5" s="1704"/>
      <c r="K5" s="1704"/>
      <c r="L5" s="1704"/>
      <c r="M5" s="8"/>
      <c r="N5" s="8"/>
      <c r="O5" s="8"/>
      <c r="P5" s="8"/>
      <c r="Q5" s="8"/>
      <c r="R5" s="3"/>
      <c r="S5" s="3"/>
      <c r="T5" s="3"/>
      <c r="U5" s="61"/>
      <c r="V5" s="3"/>
      <c r="W5" s="3"/>
      <c r="X5" s="3"/>
      <c r="Y5" s="3"/>
      <c r="Z5" s="3"/>
      <c r="AA5" s="3"/>
      <c r="AB5" s="3"/>
      <c r="AC5" s="3"/>
      <c r="AD5" s="3"/>
      <c r="AE5" s="3"/>
      <c r="AF5" s="4"/>
      <c r="AG5" s="223"/>
    </row>
    <row r="6" spans="1:33" ht="9.75" customHeight="1" x14ac:dyDescent="0.25">
      <c r="A6" s="2"/>
      <c r="B6" s="4"/>
      <c r="C6" s="8"/>
      <c r="D6" s="8"/>
      <c r="E6" s="10"/>
      <c r="F6" s="1701"/>
      <c r="G6" s="1701"/>
      <c r="H6" s="1701"/>
      <c r="I6" s="1701"/>
      <c r="J6" s="1701"/>
      <c r="K6" s="1701"/>
      <c r="L6" s="1701"/>
      <c r="M6" s="1701"/>
      <c r="N6" s="1701"/>
      <c r="O6" s="1701"/>
      <c r="P6" s="1701"/>
      <c r="Q6" s="1701"/>
      <c r="R6" s="1701"/>
      <c r="S6" s="1701"/>
      <c r="T6" s="1701"/>
      <c r="U6" s="1701"/>
      <c r="V6" s="1701"/>
      <c r="W6" s="10"/>
      <c r="X6" s="1701"/>
      <c r="Y6" s="1701"/>
      <c r="Z6" s="1701"/>
      <c r="AA6" s="1701"/>
      <c r="AB6" s="1701"/>
      <c r="AC6" s="1701"/>
      <c r="AD6" s="1701"/>
      <c r="AE6" s="10"/>
      <c r="AF6" s="4"/>
      <c r="AG6" s="223"/>
    </row>
    <row r="7" spans="1:33" ht="12.75" customHeight="1" x14ac:dyDescent="0.25">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3"/>
    </row>
    <row r="8" spans="1:33" s="50" customFormat="1" ht="13.5" hidden="1" customHeight="1" x14ac:dyDescent="0.25">
      <c r="A8" s="47"/>
      <c r="B8" s="48"/>
      <c r="C8" s="1705"/>
      <c r="D8" s="170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7"/>
    </row>
    <row r="9" spans="1:33" s="50" customFormat="1" ht="6" hidden="1" customHeight="1" x14ac:dyDescent="0.25">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7"/>
    </row>
    <row r="10" spans="1:33" s="62" customFormat="1" ht="15" customHeight="1" x14ac:dyDescent="0.25">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4"/>
    </row>
    <row r="11" spans="1:33" ht="12" customHeight="1" x14ac:dyDescent="0.25">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3"/>
    </row>
    <row r="12" spans="1:33" ht="12" customHeight="1" x14ac:dyDescent="0.25">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3"/>
    </row>
    <row r="13" spans="1:33" ht="12" customHeight="1" x14ac:dyDescent="0.25">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3"/>
    </row>
    <row r="14" spans="1:33" ht="12" customHeight="1" x14ac:dyDescent="0.25">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3"/>
    </row>
    <row r="15" spans="1:33" ht="12" customHeight="1" x14ac:dyDescent="0.25">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3"/>
    </row>
    <row r="16" spans="1:33" ht="12" customHeight="1" x14ac:dyDescent="0.25">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3"/>
    </row>
    <row r="17" spans="1:33" ht="12" customHeight="1" x14ac:dyDescent="0.25">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3"/>
    </row>
    <row r="18" spans="1:33" ht="12" customHeight="1" x14ac:dyDescent="0.25">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3"/>
    </row>
    <row r="19" spans="1:33" ht="12" customHeight="1" x14ac:dyDescent="0.25">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3"/>
    </row>
    <row r="20" spans="1:33" ht="12" customHeight="1" x14ac:dyDescent="0.25">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3"/>
    </row>
    <row r="21" spans="1:33" ht="12" customHeight="1" x14ac:dyDescent="0.25">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3"/>
    </row>
    <row r="22" spans="1:33" ht="12" customHeight="1" x14ac:dyDescent="0.25">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3"/>
    </row>
    <row r="23" spans="1:33" ht="12" customHeight="1" x14ac:dyDescent="0.25">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3"/>
    </row>
    <row r="24" spans="1:33" ht="12" customHeight="1" x14ac:dyDescent="0.25">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3"/>
    </row>
    <row r="25" spans="1:33" ht="12" customHeight="1" x14ac:dyDescent="0.25">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3"/>
    </row>
    <row r="26" spans="1:33" ht="12" customHeight="1" x14ac:dyDescent="0.25">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3"/>
    </row>
    <row r="27" spans="1:33" ht="12" customHeight="1" x14ac:dyDescent="0.25">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3"/>
    </row>
    <row r="28" spans="1:33" ht="12" customHeight="1" x14ac:dyDescent="0.25">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3"/>
    </row>
    <row r="29" spans="1:33" ht="12" customHeight="1" x14ac:dyDescent="0.25">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3"/>
    </row>
    <row r="30" spans="1:33" ht="12" customHeight="1" x14ac:dyDescent="0.25">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3"/>
    </row>
    <row r="31" spans="1:33" ht="6" customHeight="1" x14ac:dyDescent="0.25">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3"/>
    </row>
    <row r="32" spans="1:33" ht="6" customHeight="1" x14ac:dyDescent="0.25">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3"/>
    </row>
    <row r="33" spans="1:33" ht="9" customHeight="1" x14ac:dyDescent="0.25">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3"/>
    </row>
    <row r="34" spans="1:33" ht="12.75" customHeight="1" x14ac:dyDescent="0.25">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3"/>
    </row>
    <row r="35" spans="1:33" ht="12.75" customHeight="1" x14ac:dyDescent="0.25">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3"/>
    </row>
    <row r="36" spans="1:33" ht="15.75" customHeight="1" x14ac:dyDescent="0.25">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3"/>
    </row>
    <row r="37" spans="1:33" ht="20.25" customHeight="1" x14ac:dyDescent="0.25">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3"/>
    </row>
    <row r="38" spans="1:33" ht="15.75" customHeight="1" x14ac:dyDescent="0.25">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3"/>
    </row>
    <row r="39" spans="1:33" ht="12.75" customHeight="1" x14ac:dyDescent="0.25">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3"/>
    </row>
    <row r="40" spans="1:33" ht="12" customHeight="1" x14ac:dyDescent="0.25">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3"/>
    </row>
    <row r="41" spans="1:33" ht="12.75" customHeight="1" x14ac:dyDescent="0.25">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3"/>
    </row>
    <row r="42" spans="1:33" ht="12.75" customHeight="1" x14ac:dyDescent="0.25">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3"/>
    </row>
    <row r="43" spans="1:33" ht="9" customHeight="1" x14ac:dyDescent="0.25">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3"/>
    </row>
    <row r="44" spans="1:33" ht="19.5" customHeight="1" x14ac:dyDescent="0.25">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3"/>
    </row>
    <row r="45" spans="1:33" ht="13.5" customHeight="1" x14ac:dyDescent="0.25">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3"/>
    </row>
    <row r="46" spans="1:33" ht="3.75" customHeight="1" x14ac:dyDescent="0.25">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3"/>
    </row>
    <row r="47" spans="1:33" ht="11.25" customHeight="1" x14ac:dyDescent="0.25">
      <c r="A47" s="2"/>
      <c r="B47" s="4"/>
      <c r="C47" s="8"/>
      <c r="D47" s="8"/>
      <c r="E47" s="10"/>
      <c r="F47" s="1701"/>
      <c r="G47" s="1701"/>
      <c r="H47" s="1701"/>
      <c r="I47" s="1701"/>
      <c r="J47" s="1701"/>
      <c r="K47" s="1701"/>
      <c r="L47" s="1701"/>
      <c r="M47" s="1701"/>
      <c r="N47" s="1701"/>
      <c r="O47" s="1701"/>
      <c r="P47" s="1701"/>
      <c r="Q47" s="1701"/>
      <c r="R47" s="1701"/>
      <c r="S47" s="1701"/>
      <c r="T47" s="1701"/>
      <c r="U47" s="1701"/>
      <c r="V47" s="1701"/>
      <c r="W47" s="10"/>
      <c r="X47" s="1701"/>
      <c r="Y47" s="1701"/>
      <c r="Z47" s="1701"/>
      <c r="AA47" s="1701"/>
      <c r="AB47" s="1701"/>
      <c r="AC47" s="1701"/>
      <c r="AD47" s="1701"/>
      <c r="AE47" s="10"/>
      <c r="AF47" s="4"/>
      <c r="AG47" s="223"/>
    </row>
    <row r="48" spans="1:33" ht="12.75" customHeight="1" x14ac:dyDescent="0.25">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3"/>
    </row>
    <row r="49" spans="1:33" ht="6" customHeight="1" x14ac:dyDescent="0.25">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3"/>
    </row>
    <row r="50" spans="1:33" s="50" customFormat="1" ht="12" customHeight="1" x14ac:dyDescent="0.25">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7"/>
    </row>
    <row r="51" spans="1:33" ht="12" customHeight="1" x14ac:dyDescent="0.25">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3"/>
    </row>
    <row r="52" spans="1:33" ht="12" customHeight="1" x14ac:dyDescent="0.25">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3"/>
    </row>
    <row r="53" spans="1:33" ht="12" customHeight="1" x14ac:dyDescent="0.25">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3"/>
    </row>
    <row r="54" spans="1:33" ht="12" customHeight="1" x14ac:dyDescent="0.25">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3"/>
    </row>
    <row r="55" spans="1:33" ht="12" customHeight="1" x14ac:dyDescent="0.25">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3"/>
    </row>
    <row r="56" spans="1:33" ht="12" customHeight="1" x14ac:dyDescent="0.25">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3"/>
    </row>
    <row r="57" spans="1:33" ht="12" customHeight="1" x14ac:dyDescent="0.25">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3"/>
    </row>
    <row r="58" spans="1:33" ht="12" customHeight="1" x14ac:dyDescent="0.25">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3"/>
    </row>
    <row r="59" spans="1:33" ht="12" customHeight="1" x14ac:dyDescent="0.25">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3"/>
    </row>
    <row r="60" spans="1:33" ht="12" customHeight="1" x14ac:dyDescent="0.25">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3"/>
    </row>
    <row r="61" spans="1:33" ht="12" customHeight="1" x14ac:dyDescent="0.25">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3"/>
    </row>
    <row r="62" spans="1:33" ht="12" customHeight="1" x14ac:dyDescent="0.25">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3"/>
    </row>
    <row r="63" spans="1:33" ht="12" customHeight="1" x14ac:dyDescent="0.25">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3"/>
    </row>
    <row r="64" spans="1:33" ht="12" customHeight="1" x14ac:dyDescent="0.25">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3"/>
    </row>
    <row r="65" spans="1:33" ht="12" customHeight="1" x14ac:dyDescent="0.25">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3"/>
    </row>
    <row r="66" spans="1:33" ht="12" customHeight="1" x14ac:dyDescent="0.25">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3"/>
    </row>
    <row r="67" spans="1:33" ht="12" customHeight="1" x14ac:dyDescent="0.25">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3"/>
    </row>
    <row r="68" spans="1:33" ht="12" customHeight="1" x14ac:dyDescent="0.25">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3"/>
    </row>
    <row r="69" spans="1:33" ht="12" customHeight="1" x14ac:dyDescent="0.25">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3"/>
    </row>
    <row r="70" spans="1:33" ht="12" customHeight="1" x14ac:dyDescent="0.25">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3"/>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1"/>
    </row>
    <row r="72" spans="1:33" ht="11.25" customHeight="1" x14ac:dyDescent="0.25">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3"/>
    </row>
    <row r="73" spans="1:33" ht="13.5" customHeight="1" x14ac:dyDescent="0.25">
      <c r="A73" s="2"/>
      <c r="B73" s="1"/>
      <c r="C73" s="1"/>
      <c r="D73" s="1"/>
      <c r="I73" s="4"/>
      <c r="J73" s="4"/>
      <c r="K73" s="4"/>
      <c r="L73" s="4"/>
      <c r="M73" s="4"/>
      <c r="N73" s="4"/>
      <c r="O73" s="4"/>
      <c r="P73" s="4"/>
      <c r="Q73" s="4"/>
      <c r="R73" s="4"/>
      <c r="S73" s="4"/>
      <c r="T73" s="4"/>
      <c r="U73" s="4"/>
      <c r="V73" s="68"/>
      <c r="W73" s="4"/>
      <c r="X73" s="4"/>
      <c r="Y73" s="4"/>
      <c r="Z73" s="1464">
        <v>42767</v>
      </c>
      <c r="AA73" s="1464"/>
      <c r="AB73" s="1464"/>
      <c r="AC73" s="1464"/>
      <c r="AD73" s="1464"/>
      <c r="AE73" s="1464"/>
      <c r="AF73" s="363">
        <v>23</v>
      </c>
      <c r="AG73" s="223"/>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31" workbookViewId="0">
      <selection activeCell="AI65" sqref="AI65"/>
    </sheetView>
  </sheetViews>
  <sheetFormatPr defaultRowHeight="13.2" x14ac:dyDescent="0.25"/>
  <cols>
    <col min="1" max="1" width="3.33203125" customWidth="1"/>
    <col min="2" max="3" width="2.5546875" customWidth="1"/>
    <col min="4" max="4" width="90.5546875" customWidth="1"/>
    <col min="5" max="5" width="3.33203125" customWidth="1"/>
  </cols>
  <sheetData>
    <row r="1" spans="1:5" ht="13.5" customHeight="1" x14ac:dyDescent="0.25">
      <c r="A1" s="331"/>
      <c r="B1" s="331"/>
      <c r="C1" s="331"/>
      <c r="D1" s="331"/>
      <c r="E1" s="331"/>
    </row>
    <row r="2" spans="1:5" ht="13.5" customHeight="1" x14ac:dyDescent="0.25">
      <c r="A2" s="331"/>
      <c r="B2" s="331"/>
      <c r="C2" s="331"/>
      <c r="D2" s="331"/>
      <c r="E2" s="331"/>
    </row>
    <row r="3" spans="1:5" ht="13.5" customHeight="1" x14ac:dyDescent="0.25">
      <c r="A3" s="331"/>
      <c r="B3" s="331"/>
      <c r="C3" s="331"/>
      <c r="D3" s="331"/>
      <c r="E3" s="331"/>
    </row>
    <row r="4" spans="1:5" s="7" customFormat="1" ht="13.5" customHeight="1" x14ac:dyDescent="0.25">
      <c r="A4" s="331"/>
      <c r="B4" s="331"/>
      <c r="C4" s="331"/>
      <c r="D4" s="331"/>
      <c r="E4" s="331"/>
    </row>
    <row r="5" spans="1:5" ht="13.5" customHeight="1" x14ac:dyDescent="0.25">
      <c r="A5" s="331"/>
      <c r="B5" s="331"/>
      <c r="C5" s="331"/>
      <c r="D5" s="331"/>
      <c r="E5" s="331"/>
    </row>
    <row r="6" spans="1:5" ht="13.5" customHeight="1" x14ac:dyDescent="0.25">
      <c r="A6" s="331"/>
      <c r="B6" s="331"/>
      <c r="C6" s="331"/>
      <c r="D6" s="331"/>
      <c r="E6" s="331"/>
    </row>
    <row r="7" spans="1:5" ht="13.5" customHeight="1" x14ac:dyDescent="0.25">
      <c r="A7" s="331"/>
      <c r="B7" s="331"/>
      <c r="C7" s="331"/>
      <c r="D7" s="331"/>
      <c r="E7" s="331"/>
    </row>
    <row r="8" spans="1:5" ht="13.5" customHeight="1" x14ac:dyDescent="0.25">
      <c r="A8" s="331"/>
      <c r="B8" s="331"/>
      <c r="C8" s="331"/>
      <c r="D8" s="331"/>
      <c r="E8" s="331"/>
    </row>
    <row r="9" spans="1:5" ht="13.5" customHeight="1" x14ac:dyDescent="0.25">
      <c r="A9" s="331"/>
      <c r="B9" s="331"/>
      <c r="C9" s="331"/>
      <c r="D9" s="331"/>
      <c r="E9" s="331"/>
    </row>
    <row r="10" spans="1:5" ht="13.5" customHeight="1" x14ac:dyDescent="0.25">
      <c r="A10" s="331"/>
      <c r="B10" s="331"/>
      <c r="C10" s="331"/>
      <c r="D10" s="331"/>
      <c r="E10" s="331"/>
    </row>
    <row r="11" spans="1:5" ht="13.5" customHeight="1" x14ac:dyDescent="0.25">
      <c r="A11" s="331"/>
      <c r="B11" s="331"/>
      <c r="C11" s="331"/>
      <c r="D11" s="331"/>
      <c r="E11" s="331"/>
    </row>
    <row r="12" spans="1:5" ht="13.5" customHeight="1" x14ac:dyDescent="0.25">
      <c r="A12" s="331"/>
      <c r="B12" s="331"/>
      <c r="C12" s="331"/>
      <c r="D12" s="331"/>
      <c r="E12" s="331"/>
    </row>
    <row r="13" spans="1:5" ht="13.5" customHeight="1" x14ac:dyDescent="0.25">
      <c r="A13" s="331"/>
      <c r="B13" s="331"/>
      <c r="C13" s="331"/>
      <c r="D13" s="331"/>
      <c r="E13" s="331"/>
    </row>
    <row r="14" spans="1:5" ht="13.5" customHeight="1" x14ac:dyDescent="0.25">
      <c r="A14" s="331"/>
      <c r="B14" s="331"/>
      <c r="C14" s="331"/>
      <c r="D14" s="331"/>
      <c r="E14" s="331"/>
    </row>
    <row r="15" spans="1:5" ht="13.5" customHeight="1" x14ac:dyDescent="0.25">
      <c r="A15" s="331"/>
      <c r="B15" s="331"/>
      <c r="C15" s="331"/>
      <c r="D15" s="331"/>
      <c r="E15" s="331"/>
    </row>
    <row r="16" spans="1:5" ht="13.5" customHeight="1" x14ac:dyDescent="0.25">
      <c r="A16" s="331"/>
      <c r="B16" s="331"/>
      <c r="C16" s="331"/>
      <c r="D16" s="331"/>
      <c r="E16" s="331"/>
    </row>
    <row r="17" spans="1:5" ht="13.5" customHeight="1" x14ac:dyDescent="0.25">
      <c r="A17" s="331"/>
      <c r="B17" s="331"/>
      <c r="C17" s="331"/>
      <c r="D17" s="331"/>
      <c r="E17" s="331"/>
    </row>
    <row r="18" spans="1:5" ht="13.5" customHeight="1" x14ac:dyDescent="0.25">
      <c r="A18" s="331"/>
      <c r="B18" s="331"/>
      <c r="C18" s="331"/>
      <c r="D18" s="331"/>
      <c r="E18" s="331"/>
    </row>
    <row r="19" spans="1:5" ht="13.5" customHeight="1" x14ac:dyDescent="0.25">
      <c r="A19" s="331"/>
      <c r="B19" s="331"/>
      <c r="C19" s="331"/>
      <c r="D19" s="331"/>
      <c r="E19" s="331"/>
    </row>
    <row r="20" spans="1:5" ht="13.5" customHeight="1" x14ac:dyDescent="0.25">
      <c r="A20" s="331"/>
      <c r="B20" s="331"/>
      <c r="C20" s="331"/>
      <c r="D20" s="331"/>
      <c r="E20" s="331"/>
    </row>
    <row r="21" spans="1:5" ht="13.5" customHeight="1" x14ac:dyDescent="0.25">
      <c r="A21" s="331"/>
      <c r="B21" s="331"/>
      <c r="C21" s="331"/>
      <c r="D21" s="331"/>
      <c r="E21" s="331"/>
    </row>
    <row r="22" spans="1:5" ht="13.5" customHeight="1" x14ac:dyDescent="0.25">
      <c r="A22" s="331"/>
      <c r="B22" s="331"/>
      <c r="C22" s="331"/>
      <c r="D22" s="331"/>
      <c r="E22" s="331"/>
    </row>
    <row r="23" spans="1:5" ht="13.5" customHeight="1" x14ac:dyDescent="0.25">
      <c r="A23" s="331"/>
      <c r="B23" s="331"/>
      <c r="C23" s="331"/>
      <c r="D23" s="331"/>
      <c r="E23" s="331"/>
    </row>
    <row r="24" spans="1:5" ht="13.5" customHeight="1" x14ac:dyDescent="0.25">
      <c r="A24" s="331"/>
      <c r="B24" s="331"/>
      <c r="C24" s="331"/>
      <c r="D24" s="331"/>
      <c r="E24" s="331"/>
    </row>
    <row r="25" spans="1:5" ht="13.5" customHeight="1" x14ac:dyDescent="0.25">
      <c r="A25" s="331"/>
      <c r="B25" s="331"/>
      <c r="C25" s="331"/>
      <c r="D25" s="331"/>
      <c r="E25" s="331"/>
    </row>
    <row r="26" spans="1:5" ht="13.5" customHeight="1" x14ac:dyDescent="0.25">
      <c r="A26" s="331"/>
      <c r="B26" s="331"/>
      <c r="C26" s="331"/>
      <c r="D26" s="331"/>
      <c r="E26" s="331"/>
    </row>
    <row r="27" spans="1:5" ht="13.5" customHeight="1" x14ac:dyDescent="0.25">
      <c r="A27" s="331"/>
      <c r="B27" s="331"/>
      <c r="C27" s="331"/>
      <c r="D27" s="331"/>
      <c r="E27" s="331"/>
    </row>
    <row r="28" spans="1:5" ht="13.5" customHeight="1" x14ac:dyDescent="0.25">
      <c r="A28" s="331"/>
      <c r="B28" s="331"/>
      <c r="C28" s="331"/>
      <c r="D28" s="331"/>
      <c r="E28" s="331"/>
    </row>
    <row r="29" spans="1:5" ht="13.5" customHeight="1" x14ac:dyDescent="0.25">
      <c r="A29" s="331"/>
      <c r="B29" s="331"/>
      <c r="C29" s="331"/>
      <c r="D29" s="331"/>
      <c r="E29" s="331"/>
    </row>
    <row r="30" spans="1:5" ht="13.5" customHeight="1" x14ac:dyDescent="0.25">
      <c r="A30" s="331"/>
      <c r="B30" s="331"/>
      <c r="C30" s="331"/>
      <c r="D30" s="331"/>
      <c r="E30" s="331"/>
    </row>
    <row r="31" spans="1:5" ht="13.5" customHeight="1" x14ac:dyDescent="0.25">
      <c r="A31" s="331"/>
      <c r="B31" s="331"/>
      <c r="C31" s="331"/>
      <c r="D31" s="331"/>
      <c r="E31" s="331"/>
    </row>
    <row r="32" spans="1:5" ht="13.5" customHeight="1" x14ac:dyDescent="0.25">
      <c r="A32" s="331"/>
      <c r="B32" s="331"/>
      <c r="C32" s="331"/>
      <c r="D32" s="331"/>
      <c r="E32" s="331"/>
    </row>
    <row r="33" spans="1:5" ht="13.5" customHeight="1" x14ac:dyDescent="0.25">
      <c r="A33" s="331"/>
      <c r="B33" s="331"/>
      <c r="C33" s="331"/>
      <c r="D33" s="331"/>
      <c r="E33" s="331"/>
    </row>
    <row r="34" spans="1:5" ht="13.5" customHeight="1" x14ac:dyDescent="0.25">
      <c r="A34" s="331"/>
      <c r="B34" s="331"/>
      <c r="C34" s="331"/>
      <c r="D34" s="331"/>
      <c r="E34" s="331"/>
    </row>
    <row r="35" spans="1:5" ht="13.5" customHeight="1" x14ac:dyDescent="0.25">
      <c r="A35" s="331"/>
      <c r="B35" s="331"/>
      <c r="C35" s="331"/>
      <c r="D35" s="331"/>
      <c r="E35" s="331"/>
    </row>
    <row r="36" spans="1:5" ht="13.5" customHeight="1" x14ac:dyDescent="0.25">
      <c r="A36" s="331"/>
      <c r="B36" s="331"/>
      <c r="C36" s="331"/>
      <c r="D36" s="331"/>
      <c r="E36" s="331"/>
    </row>
    <row r="37" spans="1:5" ht="13.5" customHeight="1" x14ac:dyDescent="0.25">
      <c r="A37" s="331"/>
      <c r="B37" s="331"/>
      <c r="C37" s="331"/>
      <c r="D37" s="331"/>
      <c r="E37" s="331"/>
    </row>
    <row r="38" spans="1:5" ht="13.5" customHeight="1" x14ac:dyDescent="0.25">
      <c r="A38" s="331"/>
      <c r="B38" s="331"/>
      <c r="C38" s="331"/>
      <c r="D38" s="331"/>
      <c r="E38" s="331"/>
    </row>
    <row r="39" spans="1:5" ht="13.5" customHeight="1" x14ac:dyDescent="0.25">
      <c r="A39" s="331"/>
      <c r="B39" s="331"/>
      <c r="C39" s="331"/>
      <c r="D39" s="331"/>
      <c r="E39" s="331"/>
    </row>
    <row r="40" spans="1:5" ht="13.5" customHeight="1" x14ac:dyDescent="0.25">
      <c r="A40" s="331"/>
      <c r="B40" s="331"/>
      <c r="C40" s="331"/>
      <c r="D40" s="331"/>
      <c r="E40" s="331"/>
    </row>
    <row r="41" spans="1:5" ht="18.75" customHeight="1" x14ac:dyDescent="0.25">
      <c r="A41" s="331"/>
      <c r="B41" s="331" t="s">
        <v>315</v>
      </c>
      <c r="C41" s="331"/>
      <c r="D41" s="331"/>
      <c r="E41" s="331"/>
    </row>
    <row r="42" spans="1:5" ht="9" customHeight="1" x14ac:dyDescent="0.25">
      <c r="A42" s="330"/>
      <c r="B42" s="373"/>
      <c r="C42" s="374"/>
      <c r="D42" s="375"/>
      <c r="E42" s="330"/>
    </row>
    <row r="43" spans="1:5" ht="13.5" customHeight="1" x14ac:dyDescent="0.25">
      <c r="A43" s="330"/>
      <c r="B43" s="373"/>
      <c r="C43" s="370"/>
      <c r="D43" s="376" t="s">
        <v>312</v>
      </c>
      <c r="E43" s="330"/>
    </row>
    <row r="44" spans="1:5" ht="13.5" customHeight="1" x14ac:dyDescent="0.25">
      <c r="A44" s="330"/>
      <c r="B44" s="373"/>
      <c r="C44" s="381"/>
      <c r="D44" s="595" t="s">
        <v>419</v>
      </c>
      <c r="E44" s="330"/>
    </row>
    <row r="45" spans="1:5" ht="13.5" customHeight="1" x14ac:dyDescent="0.25">
      <c r="A45" s="330"/>
      <c r="B45" s="373"/>
      <c r="C45" s="377"/>
      <c r="D45" s="375"/>
      <c r="E45" s="330"/>
    </row>
    <row r="46" spans="1:5" ht="13.5" customHeight="1" x14ac:dyDescent="0.25">
      <c r="A46" s="330"/>
      <c r="B46" s="373"/>
      <c r="C46" s="371"/>
      <c r="D46" s="376" t="s">
        <v>313</v>
      </c>
      <c r="E46" s="330"/>
    </row>
    <row r="47" spans="1:5" ht="13.5" customHeight="1" x14ac:dyDescent="0.25">
      <c r="A47" s="330"/>
      <c r="B47" s="373"/>
      <c r="C47" s="374"/>
      <c r="D47" s="1021" t="s">
        <v>419</v>
      </c>
      <c r="E47" s="330"/>
    </row>
    <row r="48" spans="1:5" ht="13.5" customHeight="1" x14ac:dyDescent="0.25">
      <c r="A48" s="330"/>
      <c r="B48" s="373"/>
      <c r="C48" s="374"/>
      <c r="D48" s="375"/>
      <c r="E48" s="330"/>
    </row>
    <row r="49" spans="1:5" ht="13.5" customHeight="1" x14ac:dyDescent="0.25">
      <c r="A49" s="330"/>
      <c r="B49" s="373"/>
      <c r="C49" s="372"/>
      <c r="D49" s="376" t="s">
        <v>314</v>
      </c>
      <c r="E49" s="330"/>
    </row>
    <row r="50" spans="1:5" ht="13.5" customHeight="1" x14ac:dyDescent="0.25">
      <c r="A50" s="330"/>
      <c r="B50" s="373"/>
      <c r="C50" s="374"/>
      <c r="D50" s="595" t="s">
        <v>483</v>
      </c>
      <c r="E50" s="330"/>
    </row>
    <row r="51" spans="1:5" ht="25.5" customHeight="1" x14ac:dyDescent="0.25">
      <c r="A51" s="330"/>
      <c r="B51" s="378"/>
      <c r="C51" s="379"/>
      <c r="D51" s="380"/>
      <c r="E51" s="330"/>
    </row>
    <row r="52" spans="1:5" x14ac:dyDescent="0.25">
      <c r="A52" s="330"/>
      <c r="B52" s="331"/>
      <c r="C52" s="333"/>
      <c r="D52" s="332"/>
      <c r="E52" s="330"/>
    </row>
    <row r="53" spans="1:5" s="92" customFormat="1" x14ac:dyDescent="0.25">
      <c r="A53" s="330"/>
      <c r="B53" s="331"/>
      <c r="C53" s="333"/>
      <c r="D53" s="332"/>
      <c r="E53" s="330"/>
    </row>
    <row r="54" spans="1:5" ht="94.5" customHeight="1" x14ac:dyDescent="0.25">
      <c r="A54" s="330"/>
      <c r="B54" s="331"/>
      <c r="C54" s="333"/>
      <c r="D54" s="332"/>
      <c r="E54" s="330"/>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ColWidth="9.109375" defaultRowHeight="13.2" x14ac:dyDescent="0.25"/>
  <cols>
    <col min="1" max="1" width="1" style="27" customWidth="1"/>
    <col min="2" max="2" width="2.5546875" style="27" customWidth="1"/>
    <col min="3" max="3" width="3" style="27" customWidth="1"/>
    <col min="4" max="4" width="6" style="27" customWidth="1"/>
    <col min="5" max="5" width="10.6640625" style="27" customWidth="1"/>
    <col min="6" max="6" width="0.5546875" style="27" customWidth="1"/>
    <col min="7" max="7" width="13" style="27" customWidth="1"/>
    <col min="8" max="8" width="5.5546875" style="27" customWidth="1"/>
    <col min="9" max="9" width="2.5546875" style="27" customWidth="1"/>
    <col min="10" max="10" width="20.6640625" style="27" customWidth="1"/>
    <col min="11" max="11" width="11.6640625" style="27" customWidth="1"/>
    <col min="12" max="12" width="18.5546875" style="27" customWidth="1"/>
    <col min="13" max="13" width="2.6640625" style="27" customWidth="1"/>
    <col min="14" max="14" width="2.44140625" style="27" customWidth="1"/>
    <col min="15" max="15" width="1" style="27" customWidth="1"/>
    <col min="16" max="16384" width="9.109375" style="27"/>
  </cols>
  <sheetData>
    <row r="1" spans="1:15" ht="13.5" customHeight="1" x14ac:dyDescent="0.25">
      <c r="A1" s="24"/>
      <c r="B1" s="1458" t="s">
        <v>303</v>
      </c>
      <c r="C1" s="1459"/>
      <c r="D1" s="1459"/>
      <c r="E1" s="1459"/>
      <c r="F1" s="25"/>
      <c r="G1" s="25"/>
      <c r="H1" s="25"/>
      <c r="I1" s="25"/>
      <c r="J1" s="25"/>
      <c r="K1" s="25"/>
      <c r="L1" s="25"/>
      <c r="M1" s="324"/>
      <c r="N1" s="324"/>
      <c r="O1" s="26"/>
    </row>
    <row r="2" spans="1:15" ht="8.25" customHeight="1" x14ac:dyDescent="0.25">
      <c r="A2" s="24"/>
      <c r="B2" s="329"/>
      <c r="C2" s="325"/>
      <c r="D2" s="325"/>
      <c r="E2" s="325"/>
      <c r="F2" s="325"/>
      <c r="G2" s="325"/>
      <c r="H2" s="326"/>
      <c r="I2" s="326"/>
      <c r="J2" s="326"/>
      <c r="K2" s="326"/>
      <c r="L2" s="326"/>
      <c r="M2" s="326"/>
      <c r="N2" s="327"/>
      <c r="O2" s="28"/>
    </row>
    <row r="3" spans="1:15" s="32" customFormat="1" ht="11.25" customHeight="1" x14ac:dyDescent="0.2">
      <c r="A3" s="29"/>
      <c r="B3" s="30"/>
      <c r="C3" s="1460" t="s">
        <v>54</v>
      </c>
      <c r="D3" s="1460"/>
      <c r="E3" s="1460"/>
      <c r="F3" s="1460"/>
      <c r="G3" s="1460"/>
      <c r="H3" s="1460"/>
      <c r="I3" s="1460"/>
      <c r="J3" s="1460"/>
      <c r="K3" s="1460"/>
      <c r="L3" s="1460"/>
      <c r="M3" s="1460"/>
      <c r="N3" s="328"/>
      <c r="O3" s="31"/>
    </row>
    <row r="4" spans="1:15" s="32" customFormat="1" ht="10.199999999999999" x14ac:dyDescent="0.2">
      <c r="A4" s="29"/>
      <c r="B4" s="30"/>
      <c r="C4" s="1460"/>
      <c r="D4" s="1460"/>
      <c r="E4" s="1460"/>
      <c r="F4" s="1460"/>
      <c r="G4" s="1460"/>
      <c r="H4" s="1460"/>
      <c r="I4" s="1460"/>
      <c r="J4" s="1460"/>
      <c r="K4" s="1460"/>
      <c r="L4" s="1460"/>
      <c r="M4" s="1460"/>
      <c r="N4" s="328"/>
      <c r="O4" s="31"/>
    </row>
    <row r="5" spans="1:15" s="32" customFormat="1" ht="3" customHeight="1" x14ac:dyDescent="0.2">
      <c r="A5" s="29"/>
      <c r="B5" s="30"/>
      <c r="C5" s="33"/>
      <c r="D5" s="33"/>
      <c r="E5" s="33"/>
      <c r="F5" s="33"/>
      <c r="G5" s="33"/>
      <c r="H5" s="33"/>
      <c r="I5" s="33"/>
      <c r="J5" s="30"/>
      <c r="K5" s="30"/>
      <c r="L5" s="30"/>
      <c r="M5" s="34"/>
      <c r="N5" s="328"/>
      <c r="O5" s="31"/>
    </row>
    <row r="6" spans="1:15" s="32" customFormat="1" ht="18" customHeight="1" x14ac:dyDescent="0.2">
      <c r="A6" s="29"/>
      <c r="B6" s="30"/>
      <c r="C6" s="35"/>
      <c r="D6" s="1461" t="s">
        <v>426</v>
      </c>
      <c r="E6" s="1461"/>
      <c r="F6" s="1461"/>
      <c r="G6" s="1461"/>
      <c r="H6" s="1461"/>
      <c r="I6" s="1461"/>
      <c r="J6" s="1461"/>
      <c r="K6" s="1461"/>
      <c r="L6" s="1461"/>
      <c r="M6" s="1461"/>
      <c r="N6" s="328"/>
      <c r="O6" s="31"/>
    </row>
    <row r="7" spans="1:15" s="32" customFormat="1" ht="3" customHeight="1" x14ac:dyDescent="0.2">
      <c r="A7" s="29"/>
      <c r="B7" s="30"/>
      <c r="C7" s="33"/>
      <c r="D7" s="33"/>
      <c r="E7" s="33"/>
      <c r="F7" s="33"/>
      <c r="G7" s="33"/>
      <c r="H7" s="33"/>
      <c r="I7" s="33"/>
      <c r="J7" s="30"/>
      <c r="K7" s="30"/>
      <c r="L7" s="30"/>
      <c r="M7" s="34"/>
      <c r="N7" s="328"/>
      <c r="O7" s="31"/>
    </row>
    <row r="8" spans="1:15" s="32" customFormat="1" ht="92.25" customHeight="1" x14ac:dyDescent="0.2">
      <c r="A8" s="29"/>
      <c r="B8" s="30"/>
      <c r="C8" s="33"/>
      <c r="D8" s="1463" t="s">
        <v>427</v>
      </c>
      <c r="E8" s="1461"/>
      <c r="F8" s="1461"/>
      <c r="G8" s="1461"/>
      <c r="H8" s="1461"/>
      <c r="I8" s="1461"/>
      <c r="J8" s="1461"/>
      <c r="K8" s="1461"/>
      <c r="L8" s="1461"/>
      <c r="M8" s="1461"/>
      <c r="N8" s="328"/>
      <c r="O8" s="31"/>
    </row>
    <row r="9" spans="1:15" s="32" customFormat="1" ht="3" customHeight="1" x14ac:dyDescent="0.2">
      <c r="A9" s="29"/>
      <c r="B9" s="30"/>
      <c r="C9" s="33"/>
      <c r="D9" s="33"/>
      <c r="E9" s="33"/>
      <c r="F9" s="33"/>
      <c r="G9" s="33"/>
      <c r="H9" s="33"/>
      <c r="I9" s="33"/>
      <c r="J9" s="30"/>
      <c r="K9" s="30"/>
      <c r="L9" s="30"/>
      <c r="M9" s="34"/>
      <c r="N9" s="328"/>
      <c r="O9" s="31"/>
    </row>
    <row r="10" spans="1:15" s="32" customFormat="1" ht="67.5" customHeight="1" x14ac:dyDescent="0.2">
      <c r="A10" s="29"/>
      <c r="B10" s="30"/>
      <c r="C10" s="33"/>
      <c r="D10" s="1462" t="s">
        <v>428</v>
      </c>
      <c r="E10" s="1462"/>
      <c r="F10" s="1462"/>
      <c r="G10" s="1462"/>
      <c r="H10" s="1462"/>
      <c r="I10" s="1462"/>
      <c r="J10" s="1462"/>
      <c r="K10" s="1462"/>
      <c r="L10" s="1462"/>
      <c r="M10" s="1462"/>
      <c r="N10" s="328"/>
      <c r="O10" s="31"/>
    </row>
    <row r="11" spans="1:15" s="32" customFormat="1" ht="3" customHeight="1" x14ac:dyDescent="0.2">
      <c r="A11" s="29"/>
      <c r="B11" s="30"/>
      <c r="C11" s="33"/>
      <c r="D11" s="210"/>
      <c r="E11" s="210"/>
      <c r="F11" s="210"/>
      <c r="G11" s="210"/>
      <c r="H11" s="210"/>
      <c r="I11" s="210"/>
      <c r="J11" s="210"/>
      <c r="K11" s="210"/>
      <c r="L11" s="210"/>
      <c r="M11" s="210"/>
      <c r="N11" s="328"/>
      <c r="O11" s="31"/>
    </row>
    <row r="12" spans="1:15" s="32" customFormat="1" ht="53.25" customHeight="1" x14ac:dyDescent="0.2">
      <c r="A12" s="29"/>
      <c r="B12" s="30"/>
      <c r="C12" s="33"/>
      <c r="D12" s="1461" t="s">
        <v>429</v>
      </c>
      <c r="E12" s="1461"/>
      <c r="F12" s="1461"/>
      <c r="G12" s="1461"/>
      <c r="H12" s="1461"/>
      <c r="I12" s="1461"/>
      <c r="J12" s="1461"/>
      <c r="K12" s="1461"/>
      <c r="L12" s="1461"/>
      <c r="M12" s="1461"/>
      <c r="N12" s="328"/>
      <c r="O12" s="31"/>
    </row>
    <row r="13" spans="1:15" s="32" customFormat="1" ht="3" customHeight="1" x14ac:dyDescent="0.2">
      <c r="A13" s="29"/>
      <c r="B13" s="30"/>
      <c r="C13" s="33"/>
      <c r="D13" s="210"/>
      <c r="E13" s="210"/>
      <c r="F13" s="210"/>
      <c r="G13" s="210"/>
      <c r="H13" s="210"/>
      <c r="I13" s="210"/>
      <c r="J13" s="210"/>
      <c r="K13" s="210"/>
      <c r="L13" s="210"/>
      <c r="M13" s="210"/>
      <c r="N13" s="328"/>
      <c r="O13" s="31"/>
    </row>
    <row r="14" spans="1:15" s="32" customFormat="1" ht="23.25" customHeight="1" x14ac:dyDescent="0.2">
      <c r="A14" s="29"/>
      <c r="B14" s="30"/>
      <c r="C14" s="33"/>
      <c r="D14" s="1461" t="s">
        <v>430</v>
      </c>
      <c r="E14" s="1461"/>
      <c r="F14" s="1461"/>
      <c r="G14" s="1461"/>
      <c r="H14" s="1461"/>
      <c r="I14" s="1461"/>
      <c r="J14" s="1461"/>
      <c r="K14" s="1461"/>
      <c r="L14" s="1461"/>
      <c r="M14" s="1461"/>
      <c r="N14" s="328"/>
      <c r="O14" s="31"/>
    </row>
    <row r="15" spans="1:15" s="32" customFormat="1" ht="3" customHeight="1" x14ac:dyDescent="0.2">
      <c r="A15" s="29"/>
      <c r="B15" s="30"/>
      <c r="C15" s="33"/>
      <c r="D15" s="210"/>
      <c r="E15" s="210"/>
      <c r="F15" s="210"/>
      <c r="G15" s="210"/>
      <c r="H15" s="210"/>
      <c r="I15" s="210"/>
      <c r="J15" s="210"/>
      <c r="K15" s="210"/>
      <c r="L15" s="210"/>
      <c r="M15" s="210"/>
      <c r="N15" s="328"/>
      <c r="O15" s="31"/>
    </row>
    <row r="16" spans="1:15" s="32" customFormat="1" ht="23.25" customHeight="1" x14ac:dyDescent="0.2">
      <c r="A16" s="29"/>
      <c r="B16" s="30"/>
      <c r="C16" s="33"/>
      <c r="D16" s="1461" t="s">
        <v>431</v>
      </c>
      <c r="E16" s="1461"/>
      <c r="F16" s="1461"/>
      <c r="G16" s="1461"/>
      <c r="H16" s="1461"/>
      <c r="I16" s="1461"/>
      <c r="J16" s="1461"/>
      <c r="K16" s="1461"/>
      <c r="L16" s="1461"/>
      <c r="M16" s="1461"/>
      <c r="N16" s="328"/>
      <c r="O16" s="31"/>
    </row>
    <row r="17" spans="1:19" s="32" customFormat="1" ht="3" customHeight="1" x14ac:dyDescent="0.2">
      <c r="A17" s="29"/>
      <c r="B17" s="30"/>
      <c r="C17" s="33"/>
      <c r="D17" s="210"/>
      <c r="E17" s="210"/>
      <c r="F17" s="210"/>
      <c r="G17" s="210"/>
      <c r="H17" s="210"/>
      <c r="I17" s="210"/>
      <c r="J17" s="210"/>
      <c r="K17" s="210"/>
      <c r="L17" s="210"/>
      <c r="M17" s="210"/>
      <c r="N17" s="328"/>
      <c r="O17" s="31"/>
    </row>
    <row r="18" spans="1:19" s="32" customFormat="1" ht="23.25" customHeight="1" x14ac:dyDescent="0.2">
      <c r="A18" s="29"/>
      <c r="B18" s="30"/>
      <c r="C18" s="33"/>
      <c r="D18" s="1463" t="s">
        <v>432</v>
      </c>
      <c r="E18" s="1461"/>
      <c r="F18" s="1461"/>
      <c r="G18" s="1461"/>
      <c r="H18" s="1461"/>
      <c r="I18" s="1461"/>
      <c r="J18" s="1461"/>
      <c r="K18" s="1461"/>
      <c r="L18" s="1461"/>
      <c r="M18" s="1461"/>
      <c r="N18" s="328"/>
      <c r="O18" s="31"/>
    </row>
    <row r="19" spans="1:19" s="32" customFormat="1" ht="3" customHeight="1" x14ac:dyDescent="0.2">
      <c r="A19" s="29"/>
      <c r="B19" s="30"/>
      <c r="C19" s="33"/>
      <c r="D19" s="210"/>
      <c r="E19" s="210"/>
      <c r="F19" s="210"/>
      <c r="G19" s="210"/>
      <c r="H19" s="210"/>
      <c r="I19" s="210"/>
      <c r="J19" s="210"/>
      <c r="K19" s="210"/>
      <c r="L19" s="210"/>
      <c r="M19" s="210"/>
      <c r="N19" s="328"/>
      <c r="O19" s="31"/>
    </row>
    <row r="20" spans="1:19" s="32" customFormat="1" ht="14.25" customHeight="1" x14ac:dyDescent="0.2">
      <c r="A20" s="29"/>
      <c r="B20" s="30"/>
      <c r="C20" s="33"/>
      <c r="D20" s="1461" t="s">
        <v>433</v>
      </c>
      <c r="E20" s="1461"/>
      <c r="F20" s="1461"/>
      <c r="G20" s="1461"/>
      <c r="H20" s="1461"/>
      <c r="I20" s="1461"/>
      <c r="J20" s="1461"/>
      <c r="K20" s="1461"/>
      <c r="L20" s="1461"/>
      <c r="M20" s="1461"/>
      <c r="N20" s="328"/>
      <c r="O20" s="31"/>
    </row>
    <row r="21" spans="1:19" s="32" customFormat="1" ht="3" customHeight="1" x14ac:dyDescent="0.2">
      <c r="A21" s="29"/>
      <c r="B21" s="30"/>
      <c r="C21" s="33"/>
      <c r="D21" s="210"/>
      <c r="E21" s="210"/>
      <c r="F21" s="210"/>
      <c r="G21" s="210"/>
      <c r="H21" s="210"/>
      <c r="I21" s="210"/>
      <c r="J21" s="210"/>
      <c r="K21" s="210"/>
      <c r="L21" s="210"/>
      <c r="M21" s="210"/>
      <c r="N21" s="328"/>
      <c r="O21" s="31"/>
    </row>
    <row r="22" spans="1:19" s="32" customFormat="1" ht="32.25" customHeight="1" x14ac:dyDescent="0.2">
      <c r="A22" s="29"/>
      <c r="B22" s="30"/>
      <c r="C22" s="33"/>
      <c r="D22" s="1461" t="s">
        <v>434</v>
      </c>
      <c r="E22" s="1461"/>
      <c r="F22" s="1461"/>
      <c r="G22" s="1461"/>
      <c r="H22" s="1461"/>
      <c r="I22" s="1461"/>
      <c r="J22" s="1461"/>
      <c r="K22" s="1461"/>
      <c r="L22" s="1461"/>
      <c r="M22" s="1461"/>
      <c r="N22" s="328"/>
      <c r="O22" s="31"/>
    </row>
    <row r="23" spans="1:19" s="32" customFormat="1" ht="3" customHeight="1" x14ac:dyDescent="0.2">
      <c r="A23" s="29"/>
      <c r="B23" s="30"/>
      <c r="C23" s="33"/>
      <c r="D23" s="210"/>
      <c r="E23" s="210"/>
      <c r="F23" s="210"/>
      <c r="G23" s="210"/>
      <c r="H23" s="210"/>
      <c r="I23" s="210"/>
      <c r="J23" s="210"/>
      <c r="K23" s="210"/>
      <c r="L23" s="210"/>
      <c r="M23" s="210"/>
      <c r="N23" s="328"/>
      <c r="O23" s="31"/>
    </row>
    <row r="24" spans="1:19" s="32" customFormat="1" ht="81.75" customHeight="1" x14ac:dyDescent="0.2">
      <c r="A24" s="29"/>
      <c r="B24" s="30"/>
      <c r="C24" s="33"/>
      <c r="D24" s="1461" t="s">
        <v>288</v>
      </c>
      <c r="E24" s="1461"/>
      <c r="F24" s="1461"/>
      <c r="G24" s="1461"/>
      <c r="H24" s="1461"/>
      <c r="I24" s="1461"/>
      <c r="J24" s="1461"/>
      <c r="K24" s="1461"/>
      <c r="L24" s="1461"/>
      <c r="M24" s="1461"/>
      <c r="N24" s="328"/>
      <c r="O24" s="31"/>
    </row>
    <row r="25" spans="1:19" s="32" customFormat="1" ht="3" customHeight="1" x14ac:dyDescent="0.2">
      <c r="A25" s="29"/>
      <c r="B25" s="30"/>
      <c r="C25" s="33"/>
      <c r="D25" s="210"/>
      <c r="E25" s="210"/>
      <c r="F25" s="210"/>
      <c r="G25" s="210"/>
      <c r="H25" s="210"/>
      <c r="I25" s="210"/>
      <c r="J25" s="210"/>
      <c r="K25" s="210"/>
      <c r="L25" s="210"/>
      <c r="M25" s="210"/>
      <c r="N25" s="328"/>
      <c r="O25" s="31"/>
    </row>
    <row r="26" spans="1:19" s="32" customFormat="1" ht="105.75" customHeight="1" x14ac:dyDescent="0.2">
      <c r="A26" s="29"/>
      <c r="B26" s="30"/>
      <c r="C26" s="33"/>
      <c r="D26" s="1466" t="s">
        <v>400</v>
      </c>
      <c r="E26" s="1466"/>
      <c r="F26" s="1466"/>
      <c r="G26" s="1466"/>
      <c r="H26" s="1466"/>
      <c r="I26" s="1466"/>
      <c r="J26" s="1466"/>
      <c r="K26" s="1466"/>
      <c r="L26" s="1466"/>
      <c r="M26" s="1466"/>
      <c r="N26" s="328"/>
      <c r="O26" s="31"/>
    </row>
    <row r="27" spans="1:19" s="32" customFormat="1" ht="3" customHeight="1" x14ac:dyDescent="0.2">
      <c r="A27" s="29"/>
      <c r="B27" s="30"/>
      <c r="C27" s="33"/>
      <c r="D27" s="44"/>
      <c r="E27" s="44"/>
      <c r="F27" s="44"/>
      <c r="G27" s="44"/>
      <c r="H27" s="44"/>
      <c r="I27" s="44"/>
      <c r="J27" s="45"/>
      <c r="K27" s="45"/>
      <c r="L27" s="45"/>
      <c r="M27" s="46"/>
      <c r="N27" s="328"/>
      <c r="O27" s="31"/>
    </row>
    <row r="28" spans="1:19" s="32" customFormat="1" ht="57" customHeight="1" x14ac:dyDescent="0.2">
      <c r="A28" s="29"/>
      <c r="B28" s="30"/>
      <c r="C28" s="35"/>
      <c r="D28" s="1461" t="s">
        <v>53</v>
      </c>
      <c r="E28" s="1469"/>
      <c r="F28" s="1469"/>
      <c r="G28" s="1469"/>
      <c r="H28" s="1469"/>
      <c r="I28" s="1469"/>
      <c r="J28" s="1469"/>
      <c r="K28" s="1469"/>
      <c r="L28" s="1469"/>
      <c r="M28" s="1469"/>
      <c r="N28" s="328"/>
      <c r="O28" s="31"/>
      <c r="S28" s="32" t="s">
        <v>34</v>
      </c>
    </row>
    <row r="29" spans="1:19" s="32" customFormat="1" ht="3" customHeight="1" x14ac:dyDescent="0.2">
      <c r="A29" s="29"/>
      <c r="B29" s="30"/>
      <c r="C29" s="35"/>
      <c r="D29" s="211"/>
      <c r="E29" s="211"/>
      <c r="F29" s="211"/>
      <c r="G29" s="211"/>
      <c r="H29" s="211"/>
      <c r="I29" s="211"/>
      <c r="J29" s="211"/>
      <c r="K29" s="211"/>
      <c r="L29" s="211"/>
      <c r="M29" s="211"/>
      <c r="N29" s="328"/>
      <c r="O29" s="31"/>
    </row>
    <row r="30" spans="1:19" s="32" customFormat="1" ht="34.5" customHeight="1" x14ac:dyDescent="0.2">
      <c r="A30" s="29"/>
      <c r="B30" s="30"/>
      <c r="C30" s="35"/>
      <c r="D30" s="1461" t="s">
        <v>52</v>
      </c>
      <c r="E30" s="1469"/>
      <c r="F30" s="1469"/>
      <c r="G30" s="1469"/>
      <c r="H30" s="1469"/>
      <c r="I30" s="1469"/>
      <c r="J30" s="1469"/>
      <c r="K30" s="1469"/>
      <c r="L30" s="1469"/>
      <c r="M30" s="1469"/>
      <c r="N30" s="328"/>
      <c r="O30" s="31"/>
    </row>
    <row r="31" spans="1:19" s="32" customFormat="1" ht="30.75" customHeight="1" x14ac:dyDescent="0.2">
      <c r="A31" s="29"/>
      <c r="B31" s="30"/>
      <c r="C31" s="37"/>
      <c r="D31" s="72"/>
      <c r="E31" s="72"/>
      <c r="F31" s="72"/>
      <c r="G31" s="72"/>
      <c r="H31" s="72"/>
      <c r="I31" s="72"/>
      <c r="J31" s="72"/>
      <c r="K31" s="72"/>
      <c r="L31" s="72"/>
      <c r="M31" s="72"/>
      <c r="N31" s="328"/>
      <c r="O31" s="31"/>
    </row>
    <row r="32" spans="1:19" s="32" customFormat="1" ht="13.5" customHeight="1" x14ac:dyDescent="0.2">
      <c r="A32" s="29"/>
      <c r="B32" s="30"/>
      <c r="C32" s="37"/>
      <c r="D32" s="316"/>
      <c r="E32" s="316"/>
      <c r="F32" s="316"/>
      <c r="G32" s="317"/>
      <c r="H32" s="318" t="s">
        <v>17</v>
      </c>
      <c r="I32" s="315"/>
      <c r="J32" s="40"/>
      <c r="K32" s="317"/>
      <c r="L32" s="318" t="s">
        <v>24</v>
      </c>
      <c r="M32" s="315"/>
      <c r="N32" s="328"/>
      <c r="O32" s="31"/>
    </row>
    <row r="33" spans="1:16" s="32" customFormat="1" ht="6" customHeight="1" x14ac:dyDescent="0.2">
      <c r="A33" s="29"/>
      <c r="B33" s="30"/>
      <c r="C33" s="37"/>
      <c r="D33" s="319"/>
      <c r="E33" s="38"/>
      <c r="F33" s="38"/>
      <c r="G33" s="40"/>
      <c r="H33" s="39"/>
      <c r="I33" s="40"/>
      <c r="J33" s="40"/>
      <c r="K33" s="321"/>
      <c r="L33" s="322"/>
      <c r="M33" s="40"/>
      <c r="N33" s="328"/>
      <c r="O33" s="31"/>
    </row>
    <row r="34" spans="1:16" s="32" customFormat="1" ht="10.199999999999999" x14ac:dyDescent="0.2">
      <c r="A34" s="29"/>
      <c r="B34" s="30"/>
      <c r="C34" s="36"/>
      <c r="D34" s="320" t="s">
        <v>44</v>
      </c>
      <c r="E34" s="38" t="s">
        <v>36</v>
      </c>
      <c r="F34" s="38"/>
      <c r="G34" s="38"/>
      <c r="H34" s="39"/>
      <c r="I34" s="38"/>
      <c r="J34" s="40"/>
      <c r="K34" s="323"/>
      <c r="L34" s="40"/>
      <c r="M34" s="40"/>
      <c r="N34" s="328"/>
      <c r="O34" s="31"/>
    </row>
    <row r="35" spans="1:16" s="32" customFormat="1" ht="11.25" customHeight="1" x14ac:dyDescent="0.2">
      <c r="A35" s="29"/>
      <c r="B35" s="30"/>
      <c r="C35" s="37"/>
      <c r="D35" s="320" t="s">
        <v>3</v>
      </c>
      <c r="E35" s="38" t="s">
        <v>37</v>
      </c>
      <c r="F35" s="38"/>
      <c r="G35" s="40"/>
      <c r="H35" s="39"/>
      <c r="I35" s="40"/>
      <c r="J35" s="40"/>
      <c r="K35" s="323"/>
      <c r="L35" s="1023">
        <f>+capa!D57</f>
        <v>42793</v>
      </c>
      <c r="M35" s="1095" t="s">
        <v>692</v>
      </c>
      <c r="N35" s="328"/>
      <c r="O35" s="31"/>
    </row>
    <row r="36" spans="1:16" s="32" customFormat="1" ht="10.199999999999999" x14ac:dyDescent="0.2">
      <c r="A36" s="29"/>
      <c r="B36" s="30"/>
      <c r="C36" s="37"/>
      <c r="D36" s="320" t="s">
        <v>40</v>
      </c>
      <c r="E36" s="38" t="s">
        <v>39</v>
      </c>
      <c r="F36" s="38"/>
      <c r="G36" s="40"/>
      <c r="H36" s="39"/>
      <c r="I36" s="40"/>
      <c r="J36" s="40"/>
      <c r="K36" s="973"/>
      <c r="L36" s="974"/>
      <c r="M36" s="974"/>
      <c r="N36" s="328"/>
      <c r="O36" s="31"/>
    </row>
    <row r="37" spans="1:16" s="32" customFormat="1" ht="12.75" customHeight="1" x14ac:dyDescent="0.2">
      <c r="A37" s="29"/>
      <c r="B37" s="30"/>
      <c r="C37" s="36"/>
      <c r="D37" s="320" t="s">
        <v>41</v>
      </c>
      <c r="E37" s="38" t="s">
        <v>20</v>
      </c>
      <c r="F37" s="38"/>
      <c r="G37" s="38"/>
      <c r="H37" s="39"/>
      <c r="I37" s="38"/>
      <c r="J37" s="40"/>
      <c r="K37" s="1467" t="s">
        <v>693</v>
      </c>
      <c r="L37" s="1468"/>
      <c r="M37" s="1468"/>
      <c r="N37" s="328"/>
      <c r="O37" s="31"/>
    </row>
    <row r="38" spans="1:16" s="32" customFormat="1" ht="10.199999999999999" x14ac:dyDescent="0.2">
      <c r="A38" s="29"/>
      <c r="B38" s="30"/>
      <c r="C38" s="36"/>
      <c r="D38" s="320" t="s">
        <v>15</v>
      </c>
      <c r="E38" s="38" t="s">
        <v>5</v>
      </c>
      <c r="F38" s="38"/>
      <c r="G38" s="38"/>
      <c r="H38" s="39"/>
      <c r="I38" s="38"/>
      <c r="J38" s="40"/>
      <c r="K38" s="1467"/>
      <c r="L38" s="1468"/>
      <c r="M38" s="1468"/>
      <c r="N38" s="328"/>
      <c r="O38" s="31"/>
    </row>
    <row r="39" spans="1:16" s="32" customFormat="1" ht="8.25" customHeight="1" x14ac:dyDescent="0.25">
      <c r="A39" s="29"/>
      <c r="B39" s="30"/>
      <c r="C39" s="30"/>
      <c r="D39" s="30"/>
      <c r="E39" s="30"/>
      <c r="F39" s="30"/>
      <c r="G39" s="30"/>
      <c r="H39" s="30"/>
      <c r="I39" s="30"/>
      <c r="J39" s="30"/>
      <c r="K39" s="25"/>
      <c r="L39" s="30"/>
      <c r="M39" s="30"/>
      <c r="N39" s="328"/>
      <c r="O39" s="31"/>
    </row>
    <row r="40" spans="1:16" ht="13.5" customHeight="1" x14ac:dyDescent="0.25">
      <c r="A40" s="24"/>
      <c r="B40" s="28"/>
      <c r="C40" s="26"/>
      <c r="D40" s="26"/>
      <c r="E40" s="20"/>
      <c r="F40" s="25"/>
      <c r="G40" s="25"/>
      <c r="H40" s="25"/>
      <c r="I40" s="25"/>
      <c r="J40" s="25"/>
      <c r="L40" s="1464">
        <v>42767</v>
      </c>
      <c r="M40" s="1465"/>
      <c r="N40" s="364">
        <v>3</v>
      </c>
      <c r="O40" s="169"/>
      <c r="P40" s="169"/>
    </row>
    <row r="48" spans="1:16" x14ac:dyDescent="0.25">
      <c r="C48" s="795"/>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09375" defaultRowHeight="13.2" x14ac:dyDescent="0.25"/>
  <cols>
    <col min="1" max="1" width="1" style="1135" customWidth="1"/>
    <col min="2" max="2" width="2.5546875" style="1135" customWidth="1"/>
    <col min="3" max="3" width="1" style="1135" customWidth="1"/>
    <col min="4" max="4" width="21.88671875" style="1135" customWidth="1"/>
    <col min="5" max="5" width="9.33203125" style="1135" customWidth="1"/>
    <col min="6" max="6" width="5.44140625" style="1135" customWidth="1"/>
    <col min="7" max="7" width="9.33203125" style="1135" customWidth="1"/>
    <col min="8" max="8" width="5.44140625" style="1135" customWidth="1"/>
    <col min="9" max="9" width="9.33203125" style="1135" customWidth="1"/>
    <col min="10" max="10" width="5.44140625" style="1135" customWidth="1"/>
    <col min="11" max="11" width="9.33203125" style="1135" customWidth="1"/>
    <col min="12" max="12" width="5.44140625" style="1135" customWidth="1"/>
    <col min="13" max="13" width="9.33203125" style="1135" customWidth="1"/>
    <col min="14" max="14" width="5.44140625" style="1135" customWidth="1"/>
    <col min="15" max="15" width="2.5546875" style="1135" customWidth="1"/>
    <col min="16" max="16" width="1" style="1135" customWidth="1"/>
    <col min="17" max="16384" width="9.109375" style="1135"/>
  </cols>
  <sheetData>
    <row r="1" spans="1:16" ht="13.5" customHeight="1" x14ac:dyDescent="0.25">
      <c r="A1" s="1130"/>
      <c r="B1" s="1131"/>
      <c r="C1" s="1131"/>
      <c r="D1" s="1132"/>
      <c r="E1" s="1131"/>
      <c r="F1" s="1131"/>
      <c r="G1" s="1131"/>
      <c r="H1" s="1131"/>
      <c r="I1" s="1484" t="s">
        <v>382</v>
      </c>
      <c r="J1" s="1484"/>
      <c r="K1" s="1484"/>
      <c r="L1" s="1484"/>
      <c r="M1" s="1484"/>
      <c r="N1" s="1484"/>
      <c r="O1" s="1133"/>
      <c r="P1" s="1134"/>
    </row>
    <row r="2" spans="1:16" ht="6" customHeight="1" x14ac:dyDescent="0.25">
      <c r="A2" s="1177"/>
      <c r="B2" s="1130"/>
      <c r="C2" s="1130"/>
      <c r="D2" s="1130"/>
      <c r="E2" s="1130"/>
      <c r="F2" s="1130"/>
      <c r="G2" s="1130"/>
      <c r="H2" s="1130"/>
      <c r="I2" s="1130"/>
      <c r="J2" s="1130"/>
      <c r="K2" s="1130"/>
      <c r="L2" s="1130"/>
      <c r="M2" s="1130"/>
      <c r="N2" s="1130"/>
      <c r="O2" s="1130"/>
      <c r="P2" s="1134"/>
    </row>
    <row r="3" spans="1:16" ht="13.5" customHeight="1" thickBot="1" x14ac:dyDescent="0.3">
      <c r="A3" s="1177"/>
      <c r="B3" s="1130"/>
      <c r="C3" s="1201"/>
      <c r="D3" s="1130"/>
      <c r="E3" s="1130"/>
      <c r="F3" s="1130"/>
      <c r="G3" s="1139"/>
      <c r="H3" s="1130"/>
      <c r="I3" s="1130"/>
      <c r="J3" s="1130"/>
      <c r="K3" s="1130"/>
      <c r="L3" s="1130"/>
      <c r="M3" s="1480" t="s">
        <v>73</v>
      </c>
      <c r="N3" s="1480"/>
      <c r="O3" s="1130"/>
      <c r="P3" s="1134"/>
    </row>
    <row r="4" spans="1:16" s="1142" customFormat="1" ht="13.5" customHeight="1" thickBot="1" x14ac:dyDescent="0.3">
      <c r="A4" s="1267"/>
      <c r="B4" s="1163"/>
      <c r="C4" s="1485" t="s">
        <v>178</v>
      </c>
      <c r="D4" s="1486"/>
      <c r="E4" s="1486"/>
      <c r="F4" s="1486"/>
      <c r="G4" s="1486"/>
      <c r="H4" s="1486"/>
      <c r="I4" s="1486"/>
      <c r="J4" s="1486"/>
      <c r="K4" s="1486"/>
      <c r="L4" s="1486"/>
      <c r="M4" s="1486"/>
      <c r="N4" s="1487"/>
      <c r="O4" s="1130"/>
      <c r="P4" s="1140"/>
    </row>
    <row r="5" spans="1:16" ht="3.75" customHeight="1" x14ac:dyDescent="0.25">
      <c r="A5" s="1177"/>
      <c r="B5" s="1155"/>
      <c r="C5" s="1475" t="s">
        <v>156</v>
      </c>
      <c r="D5" s="1476"/>
      <c r="E5" s="1144"/>
      <c r="F5" s="1144"/>
      <c r="G5" s="1144"/>
      <c r="H5" s="1144"/>
      <c r="I5" s="1144"/>
      <c r="J5" s="1144"/>
      <c r="K5" s="1201"/>
      <c r="L5" s="1144"/>
      <c r="M5" s="1144"/>
      <c r="N5" s="1144"/>
      <c r="O5" s="1130"/>
      <c r="P5" s="1134"/>
    </row>
    <row r="6" spans="1:16" ht="13.5" customHeight="1" x14ac:dyDescent="0.25">
      <c r="A6" s="1177"/>
      <c r="B6" s="1155"/>
      <c r="C6" s="1477"/>
      <c r="D6" s="1477"/>
      <c r="E6" s="1145">
        <v>2015</v>
      </c>
      <c r="F6" s="1146" t="s">
        <v>34</v>
      </c>
      <c r="G6" s="1145" t="s">
        <v>34</v>
      </c>
      <c r="H6" s="1146" t="s">
        <v>34</v>
      </c>
      <c r="I6" s="1147"/>
      <c r="J6" s="1146" t="s">
        <v>484</v>
      </c>
      <c r="K6" s="1148" t="s">
        <v>34</v>
      </c>
      <c r="L6" s="1149" t="s">
        <v>34</v>
      </c>
      <c r="M6" s="1149" t="s">
        <v>34</v>
      </c>
      <c r="N6" s="1150"/>
      <c r="O6" s="1130"/>
      <c r="P6" s="1134"/>
    </row>
    <row r="7" spans="1:16" x14ac:dyDescent="0.25">
      <c r="A7" s="1177"/>
      <c r="B7" s="1155"/>
      <c r="C7" s="1151"/>
      <c r="D7" s="1151"/>
      <c r="E7" s="1478" t="s">
        <v>683</v>
      </c>
      <c r="F7" s="1478"/>
      <c r="G7" s="1478" t="s">
        <v>684</v>
      </c>
      <c r="H7" s="1478"/>
      <c r="I7" s="1478" t="s">
        <v>685</v>
      </c>
      <c r="J7" s="1478"/>
      <c r="K7" s="1478" t="s">
        <v>686</v>
      </c>
      <c r="L7" s="1478"/>
      <c r="M7" s="1478" t="s">
        <v>683</v>
      </c>
      <c r="N7" s="1478"/>
      <c r="O7" s="1130"/>
      <c r="P7" s="1134"/>
    </row>
    <row r="8" spans="1:16" s="1154" customFormat="1" ht="19.5" customHeight="1" x14ac:dyDescent="0.25">
      <c r="A8" s="1268"/>
      <c r="B8" s="1192"/>
      <c r="C8" s="1470" t="s">
        <v>2</v>
      </c>
      <c r="D8" s="1470"/>
      <c r="E8" s="1483">
        <v>10319</v>
      </c>
      <c r="F8" s="1483"/>
      <c r="G8" s="1483">
        <v>10318.799999999999</v>
      </c>
      <c r="H8" s="1483"/>
      <c r="I8" s="1483">
        <v>10310.4</v>
      </c>
      <c r="J8" s="1483"/>
      <c r="K8" s="1483">
        <v>10302.200000000001</v>
      </c>
      <c r="L8" s="1483"/>
      <c r="M8" s="1483">
        <v>10294.200000000001</v>
      </c>
      <c r="N8" s="1483"/>
      <c r="O8" s="1130"/>
      <c r="P8" s="1152"/>
    </row>
    <row r="9" spans="1:16" ht="14.25" customHeight="1" x14ac:dyDescent="0.25">
      <c r="A9" s="1177"/>
      <c r="B9" s="1130"/>
      <c r="C9" s="770" t="s">
        <v>72</v>
      </c>
      <c r="D9" s="1155"/>
      <c r="E9" s="1481">
        <v>4885.8999999999996</v>
      </c>
      <c r="F9" s="1481"/>
      <c r="G9" s="1481">
        <v>4887.7</v>
      </c>
      <c r="H9" s="1481"/>
      <c r="I9" s="1481">
        <v>4882.1000000000004</v>
      </c>
      <c r="J9" s="1481"/>
      <c r="K9" s="1481">
        <v>4876.3999999999996</v>
      </c>
      <c r="L9" s="1481"/>
      <c r="M9" s="1481">
        <v>4870.3999999999996</v>
      </c>
      <c r="N9" s="1481"/>
      <c r="O9" s="1156"/>
      <c r="P9" s="1134"/>
    </row>
    <row r="10" spans="1:16" ht="14.25" customHeight="1" x14ac:dyDescent="0.25">
      <c r="A10" s="1177"/>
      <c r="B10" s="1130"/>
      <c r="C10" s="770" t="s">
        <v>71</v>
      </c>
      <c r="D10" s="1155"/>
      <c r="E10" s="1481">
        <v>5433.1</v>
      </c>
      <c r="F10" s="1481"/>
      <c r="G10" s="1481">
        <v>5431.1</v>
      </c>
      <c r="H10" s="1481"/>
      <c r="I10" s="1481">
        <v>5428.3</v>
      </c>
      <c r="J10" s="1481"/>
      <c r="K10" s="1481">
        <v>5425.8</v>
      </c>
      <c r="L10" s="1481"/>
      <c r="M10" s="1481">
        <v>5423.8</v>
      </c>
      <c r="N10" s="1481"/>
      <c r="O10" s="1156"/>
      <c r="P10" s="1134"/>
    </row>
    <row r="11" spans="1:16" ht="18.75" customHeight="1" x14ac:dyDescent="0.25">
      <c r="A11" s="1177"/>
      <c r="B11" s="1130"/>
      <c r="C11" s="770" t="s">
        <v>177</v>
      </c>
      <c r="D11" s="1157"/>
      <c r="E11" s="1481">
        <v>1458.8</v>
      </c>
      <c r="F11" s="1481"/>
      <c r="G11" s="1481">
        <v>1456.2</v>
      </c>
      <c r="H11" s="1481"/>
      <c r="I11" s="1481">
        <v>1450.2</v>
      </c>
      <c r="J11" s="1481"/>
      <c r="K11" s="1481">
        <v>1444.5</v>
      </c>
      <c r="L11" s="1481"/>
      <c r="M11" s="1481">
        <v>1440</v>
      </c>
      <c r="N11" s="1481"/>
      <c r="O11" s="1156"/>
      <c r="P11" s="1134"/>
    </row>
    <row r="12" spans="1:16" ht="14.25" customHeight="1" x14ac:dyDescent="0.25">
      <c r="A12" s="1177"/>
      <c r="B12" s="1130"/>
      <c r="C12" s="770" t="s">
        <v>157</v>
      </c>
      <c r="D12" s="1155"/>
      <c r="E12" s="1481">
        <v>1100.4000000000001</v>
      </c>
      <c r="F12" s="1481"/>
      <c r="G12" s="1481">
        <v>1101.5999999999999</v>
      </c>
      <c r="H12" s="1481"/>
      <c r="I12" s="1481">
        <v>1099.7</v>
      </c>
      <c r="J12" s="1481"/>
      <c r="K12" s="1481">
        <v>1097.0999999999999</v>
      </c>
      <c r="L12" s="1481"/>
      <c r="M12" s="1481">
        <v>1094.4000000000001</v>
      </c>
      <c r="N12" s="1481"/>
      <c r="O12" s="1156"/>
      <c r="P12" s="1134"/>
    </row>
    <row r="13" spans="1:16" ht="14.25" customHeight="1" x14ac:dyDescent="0.25">
      <c r="A13" s="1177"/>
      <c r="B13" s="1130"/>
      <c r="C13" s="770" t="s">
        <v>158</v>
      </c>
      <c r="D13" s="1155"/>
      <c r="E13" s="1481">
        <v>2758.9</v>
      </c>
      <c r="F13" s="1481"/>
      <c r="G13" s="1481">
        <v>2752.7</v>
      </c>
      <c r="H13" s="1481"/>
      <c r="I13" s="1481">
        <v>2738.8</v>
      </c>
      <c r="J13" s="1481"/>
      <c r="K13" s="1481">
        <v>2723.6</v>
      </c>
      <c r="L13" s="1481"/>
      <c r="M13" s="1481">
        <v>2708.2</v>
      </c>
      <c r="N13" s="1481"/>
      <c r="O13" s="1156"/>
      <c r="P13" s="1134"/>
    </row>
    <row r="14" spans="1:16" ht="14.25" customHeight="1" x14ac:dyDescent="0.25">
      <c r="A14" s="1177"/>
      <c r="B14" s="1130"/>
      <c r="C14" s="770" t="s">
        <v>159</v>
      </c>
      <c r="D14" s="1155"/>
      <c r="E14" s="1481">
        <v>5000.8999999999996</v>
      </c>
      <c r="F14" s="1481"/>
      <c r="G14" s="1481">
        <v>5008.3</v>
      </c>
      <c r="H14" s="1481"/>
      <c r="I14" s="1481">
        <v>5021.7</v>
      </c>
      <c r="J14" s="1481"/>
      <c r="K14" s="1481">
        <v>5037</v>
      </c>
      <c r="L14" s="1481"/>
      <c r="M14" s="1481">
        <v>5051.6000000000004</v>
      </c>
      <c r="N14" s="1481"/>
      <c r="O14" s="1156"/>
      <c r="P14" s="1134"/>
    </row>
    <row r="15" spans="1:16" s="1154" customFormat="1" ht="19.5" customHeight="1" x14ac:dyDescent="0.25">
      <c r="A15" s="1268"/>
      <c r="B15" s="1192"/>
      <c r="C15" s="1470" t="s">
        <v>176</v>
      </c>
      <c r="D15" s="1470"/>
      <c r="E15" s="1483">
        <v>5195.3999999999996</v>
      </c>
      <c r="F15" s="1483"/>
      <c r="G15" s="1483">
        <v>5153.3999999999996</v>
      </c>
      <c r="H15" s="1483"/>
      <c r="I15" s="1483">
        <v>5161.8999999999996</v>
      </c>
      <c r="J15" s="1483"/>
      <c r="K15" s="1483">
        <v>5211</v>
      </c>
      <c r="L15" s="1483"/>
      <c r="M15" s="1483">
        <v>5186.8</v>
      </c>
      <c r="N15" s="1483"/>
      <c r="O15" s="1158"/>
      <c r="P15" s="1152"/>
    </row>
    <row r="16" spans="1:16" ht="14.25" customHeight="1" x14ac:dyDescent="0.25">
      <c r="A16" s="1177"/>
      <c r="B16" s="1130"/>
      <c r="C16" s="770" t="s">
        <v>72</v>
      </c>
      <c r="D16" s="1155"/>
      <c r="E16" s="1481">
        <v>2673.1</v>
      </c>
      <c r="F16" s="1481"/>
      <c r="G16" s="1481">
        <v>2629.9</v>
      </c>
      <c r="H16" s="1481"/>
      <c r="I16" s="1481">
        <v>2649.3</v>
      </c>
      <c r="J16" s="1481"/>
      <c r="K16" s="1481">
        <v>2677.7</v>
      </c>
      <c r="L16" s="1481"/>
      <c r="M16" s="1481">
        <v>2652.7</v>
      </c>
      <c r="N16" s="1481"/>
      <c r="O16" s="1156"/>
      <c r="P16" s="1134"/>
    </row>
    <row r="17" spans="1:16" ht="14.25" customHeight="1" x14ac:dyDescent="0.25">
      <c r="A17" s="1177"/>
      <c r="B17" s="1130"/>
      <c r="C17" s="770" t="s">
        <v>71</v>
      </c>
      <c r="D17" s="1155"/>
      <c r="E17" s="1481">
        <v>2522.3000000000002</v>
      </c>
      <c r="F17" s="1481"/>
      <c r="G17" s="1481">
        <v>2523.5</v>
      </c>
      <c r="H17" s="1481"/>
      <c r="I17" s="1481">
        <v>2512.6</v>
      </c>
      <c r="J17" s="1481"/>
      <c r="K17" s="1481">
        <v>2533.3000000000002</v>
      </c>
      <c r="L17" s="1481"/>
      <c r="M17" s="1481">
        <v>2534.1</v>
      </c>
      <c r="N17" s="1481"/>
      <c r="O17" s="1156"/>
      <c r="P17" s="1134"/>
    </row>
    <row r="18" spans="1:16" ht="18.75" customHeight="1" x14ac:dyDescent="0.25">
      <c r="A18" s="1177"/>
      <c r="B18" s="1130"/>
      <c r="C18" s="770" t="s">
        <v>157</v>
      </c>
      <c r="D18" s="1155"/>
      <c r="E18" s="1481">
        <v>373.5</v>
      </c>
      <c r="F18" s="1481"/>
      <c r="G18" s="1481">
        <v>365.9</v>
      </c>
      <c r="H18" s="1481"/>
      <c r="I18" s="1481">
        <v>354.8</v>
      </c>
      <c r="J18" s="1481"/>
      <c r="K18" s="1481">
        <v>369.4</v>
      </c>
      <c r="L18" s="1481"/>
      <c r="M18" s="1481">
        <v>366.8</v>
      </c>
      <c r="N18" s="1481"/>
      <c r="O18" s="1156"/>
      <c r="P18" s="1134"/>
    </row>
    <row r="19" spans="1:16" ht="14.25" customHeight="1" x14ac:dyDescent="0.25">
      <c r="A19" s="1177"/>
      <c r="B19" s="1130"/>
      <c r="C19" s="770" t="s">
        <v>158</v>
      </c>
      <c r="D19" s="1155"/>
      <c r="E19" s="1481">
        <v>2514.6</v>
      </c>
      <c r="F19" s="1481"/>
      <c r="G19" s="1481">
        <v>2508.6</v>
      </c>
      <c r="H19" s="1481"/>
      <c r="I19" s="1481">
        <v>2475.8000000000002</v>
      </c>
      <c r="J19" s="1481"/>
      <c r="K19" s="1481">
        <v>2486.1</v>
      </c>
      <c r="L19" s="1481"/>
      <c r="M19" s="1481">
        <v>2465.9</v>
      </c>
      <c r="N19" s="1481"/>
      <c r="O19" s="1156"/>
      <c r="P19" s="1134"/>
    </row>
    <row r="20" spans="1:16" ht="14.25" customHeight="1" x14ac:dyDescent="0.25">
      <c r="A20" s="1177"/>
      <c r="B20" s="1130"/>
      <c r="C20" s="770" t="s">
        <v>159</v>
      </c>
      <c r="D20" s="1155"/>
      <c r="E20" s="1481">
        <v>2307.1999999999998</v>
      </c>
      <c r="F20" s="1481"/>
      <c r="G20" s="1481">
        <v>2278.9</v>
      </c>
      <c r="H20" s="1481"/>
      <c r="I20" s="1481">
        <v>2331.1999999999998</v>
      </c>
      <c r="J20" s="1481"/>
      <c r="K20" s="1481">
        <v>2355.5</v>
      </c>
      <c r="L20" s="1481"/>
      <c r="M20" s="1481">
        <v>2354.1</v>
      </c>
      <c r="N20" s="1481"/>
      <c r="O20" s="1156"/>
      <c r="P20" s="1134"/>
    </row>
    <row r="21" spans="1:16" s="1161" customFormat="1" ht="19.5" customHeight="1" x14ac:dyDescent="0.25">
      <c r="A21" s="1269"/>
      <c r="B21" s="1270"/>
      <c r="C21" s="1470" t="s">
        <v>557</v>
      </c>
      <c r="D21" s="1470"/>
      <c r="E21" s="1482">
        <v>58.6</v>
      </c>
      <c r="F21" s="1482"/>
      <c r="G21" s="1482">
        <v>58.1</v>
      </c>
      <c r="H21" s="1482"/>
      <c r="I21" s="1482">
        <v>58.3</v>
      </c>
      <c r="J21" s="1482"/>
      <c r="K21" s="1482">
        <v>58.8</v>
      </c>
      <c r="L21" s="1482"/>
      <c r="M21" s="1482">
        <v>58.6</v>
      </c>
      <c r="N21" s="1482"/>
      <c r="O21" s="1160"/>
      <c r="P21" s="1159"/>
    </row>
    <row r="22" spans="1:16" ht="14.25" customHeight="1" x14ac:dyDescent="0.25">
      <c r="A22" s="1177"/>
      <c r="B22" s="1130"/>
      <c r="C22" s="770" t="s">
        <v>72</v>
      </c>
      <c r="D22" s="1155"/>
      <c r="E22" s="1481">
        <v>64.599999999999994</v>
      </c>
      <c r="F22" s="1481"/>
      <c r="G22" s="1481">
        <v>63.5</v>
      </c>
      <c r="H22" s="1481"/>
      <c r="I22" s="1481">
        <v>64</v>
      </c>
      <c r="J22" s="1481"/>
      <c r="K22" s="1481">
        <v>64.7</v>
      </c>
      <c r="L22" s="1481"/>
      <c r="M22" s="1481">
        <v>64.2</v>
      </c>
      <c r="N22" s="1481"/>
      <c r="O22" s="1156"/>
      <c r="P22" s="1134"/>
    </row>
    <row r="23" spans="1:16" ht="14.25" customHeight="1" x14ac:dyDescent="0.25">
      <c r="A23" s="1177"/>
      <c r="B23" s="1130"/>
      <c r="C23" s="770" t="s">
        <v>71</v>
      </c>
      <c r="D23" s="1155"/>
      <c r="E23" s="1481">
        <v>53.4</v>
      </c>
      <c r="F23" s="1481"/>
      <c r="G23" s="1481">
        <v>53.5</v>
      </c>
      <c r="H23" s="1481"/>
      <c r="I23" s="1481">
        <v>53.2</v>
      </c>
      <c r="J23" s="1481"/>
      <c r="K23" s="1481">
        <v>53.7</v>
      </c>
      <c r="L23" s="1481"/>
      <c r="M23" s="1481">
        <v>53.7</v>
      </c>
      <c r="N23" s="1481"/>
      <c r="O23" s="1156"/>
      <c r="P23" s="1134"/>
    </row>
    <row r="24" spans="1:16" ht="18.75" customHeight="1" x14ac:dyDescent="0.25">
      <c r="A24" s="1177"/>
      <c r="B24" s="1130"/>
      <c r="C24" s="770" t="s">
        <v>172</v>
      </c>
      <c r="D24" s="1155"/>
      <c r="E24" s="1481">
        <v>73.599999999999994</v>
      </c>
      <c r="F24" s="1481"/>
      <c r="G24" s="1481">
        <v>73.400000000000006</v>
      </c>
      <c r="H24" s="1481"/>
      <c r="I24" s="1481">
        <v>73.400000000000006</v>
      </c>
      <c r="J24" s="1481"/>
      <c r="K24" s="1481">
        <v>74.099999999999994</v>
      </c>
      <c r="L24" s="1481"/>
      <c r="M24" s="1481">
        <v>73.900000000000006</v>
      </c>
      <c r="N24" s="1481"/>
      <c r="O24" s="1156"/>
      <c r="P24" s="1134"/>
    </row>
    <row r="25" spans="1:16" ht="14.25" customHeight="1" x14ac:dyDescent="0.25">
      <c r="A25" s="1177"/>
      <c r="B25" s="1130"/>
      <c r="C25" s="770" t="s">
        <v>157</v>
      </c>
      <c r="D25" s="1155"/>
      <c r="E25" s="1481">
        <v>33.9</v>
      </c>
      <c r="F25" s="1481"/>
      <c r="G25" s="1481">
        <v>33.200000000000003</v>
      </c>
      <c r="H25" s="1481"/>
      <c r="I25" s="1481">
        <v>32.299999999999997</v>
      </c>
      <c r="J25" s="1481"/>
      <c r="K25" s="1481">
        <v>33.700000000000003</v>
      </c>
      <c r="L25" s="1481"/>
      <c r="M25" s="1481">
        <v>33.5</v>
      </c>
      <c r="N25" s="1481"/>
      <c r="O25" s="1156"/>
      <c r="P25" s="1134"/>
    </row>
    <row r="26" spans="1:16" ht="14.25" customHeight="1" x14ac:dyDescent="0.25">
      <c r="A26" s="1177"/>
      <c r="B26" s="1130"/>
      <c r="C26" s="770" t="s">
        <v>158</v>
      </c>
      <c r="D26" s="1130"/>
      <c r="E26" s="1479">
        <v>91.1</v>
      </c>
      <c r="F26" s="1479"/>
      <c r="G26" s="1479">
        <v>91.1</v>
      </c>
      <c r="H26" s="1479"/>
      <c r="I26" s="1479">
        <v>90.4</v>
      </c>
      <c r="J26" s="1479"/>
      <c r="K26" s="1479">
        <v>91.3</v>
      </c>
      <c r="L26" s="1479"/>
      <c r="M26" s="1479">
        <v>91.1</v>
      </c>
      <c r="N26" s="1479"/>
      <c r="O26" s="1156"/>
      <c r="P26" s="1134"/>
    </row>
    <row r="27" spans="1:16" ht="14.25" customHeight="1" x14ac:dyDescent="0.25">
      <c r="A27" s="1177"/>
      <c r="B27" s="1130"/>
      <c r="C27" s="770" t="s">
        <v>159</v>
      </c>
      <c r="D27" s="1130"/>
      <c r="E27" s="1479">
        <v>46.1</v>
      </c>
      <c r="F27" s="1479"/>
      <c r="G27" s="1479">
        <v>45.5</v>
      </c>
      <c r="H27" s="1479"/>
      <c r="I27" s="1479">
        <v>46.4</v>
      </c>
      <c r="J27" s="1479"/>
      <c r="K27" s="1479">
        <v>46.8</v>
      </c>
      <c r="L27" s="1479"/>
      <c r="M27" s="1479">
        <v>46.6</v>
      </c>
      <c r="N27" s="1479"/>
      <c r="O27" s="1156"/>
      <c r="P27" s="1134"/>
    </row>
    <row r="28" spans="1:16" ht="13.5" customHeight="1" x14ac:dyDescent="0.25">
      <c r="A28" s="1177"/>
      <c r="B28" s="1130"/>
      <c r="C28" s="771" t="s">
        <v>175</v>
      </c>
      <c r="D28" s="1130"/>
      <c r="E28" s="772"/>
      <c r="F28" s="772"/>
      <c r="G28" s="772"/>
      <c r="H28" s="772"/>
      <c r="I28" s="772"/>
      <c r="J28" s="772"/>
      <c r="K28" s="772"/>
      <c r="L28" s="772"/>
      <c r="M28" s="772"/>
      <c r="N28" s="772"/>
      <c r="O28" s="1156"/>
      <c r="P28" s="1134"/>
    </row>
    <row r="29" spans="1:16" s="1167" customFormat="1" ht="12.75" customHeight="1" thickBot="1" x14ac:dyDescent="0.3">
      <c r="A29" s="1271"/>
      <c r="B29" s="1199"/>
      <c r="C29" s="776"/>
      <c r="D29" s="774"/>
      <c r="E29" s="1172"/>
      <c r="F29" s="1172"/>
      <c r="G29" s="1172"/>
      <c r="H29" s="1172"/>
      <c r="I29" s="1172"/>
      <c r="J29" s="1172"/>
      <c r="K29" s="1172"/>
      <c r="L29" s="1172"/>
      <c r="M29" s="1480"/>
      <c r="N29" s="1480"/>
      <c r="O29" s="1166"/>
      <c r="P29" s="1164"/>
    </row>
    <row r="30" spans="1:16" s="1167" customFormat="1" ht="13.5" customHeight="1" thickBot="1" x14ac:dyDescent="0.3">
      <c r="A30" s="1271"/>
      <c r="B30" s="1199"/>
      <c r="C30" s="1472" t="s">
        <v>558</v>
      </c>
      <c r="D30" s="1473"/>
      <c r="E30" s="1473"/>
      <c r="F30" s="1473"/>
      <c r="G30" s="1473"/>
      <c r="H30" s="1473"/>
      <c r="I30" s="1473"/>
      <c r="J30" s="1473"/>
      <c r="K30" s="1473"/>
      <c r="L30" s="1473"/>
      <c r="M30" s="1473"/>
      <c r="N30" s="1474"/>
      <c r="O30" s="1166"/>
      <c r="P30" s="1164"/>
    </row>
    <row r="31" spans="1:16" s="1167" customFormat="1" ht="3.75" customHeight="1" x14ac:dyDescent="0.25">
      <c r="A31" s="1271"/>
      <c r="B31" s="1199"/>
      <c r="C31" s="1475" t="s">
        <v>160</v>
      </c>
      <c r="D31" s="1476"/>
      <c r="E31" s="1163"/>
      <c r="F31" s="1163"/>
      <c r="G31" s="1163"/>
      <c r="H31" s="1163"/>
      <c r="I31" s="1163"/>
      <c r="J31" s="1163"/>
      <c r="K31" s="1163"/>
      <c r="L31" s="1163"/>
      <c r="M31" s="1163"/>
      <c r="N31" s="1163"/>
      <c r="O31" s="1166"/>
      <c r="P31" s="1164"/>
    </row>
    <row r="32" spans="1:16" ht="13.5" customHeight="1" x14ac:dyDescent="0.25">
      <c r="A32" s="1177"/>
      <c r="B32" s="1155"/>
      <c r="C32" s="1477"/>
      <c r="D32" s="1477"/>
      <c r="E32" s="1145" t="s">
        <v>682</v>
      </c>
      <c r="F32" s="1146" t="s">
        <v>34</v>
      </c>
      <c r="G32" s="1145" t="s">
        <v>34</v>
      </c>
      <c r="H32" s="1146" t="s">
        <v>34</v>
      </c>
      <c r="I32" s="1147"/>
      <c r="J32" s="1146" t="s">
        <v>484</v>
      </c>
      <c r="K32" s="1148" t="s">
        <v>34</v>
      </c>
      <c r="L32" s="1149" t="s">
        <v>34</v>
      </c>
      <c r="M32" s="1149" t="s">
        <v>34</v>
      </c>
      <c r="N32" s="1150"/>
      <c r="O32" s="1130"/>
      <c r="P32" s="1134"/>
    </row>
    <row r="33" spans="1:16" s="1167" customFormat="1" ht="12.75" customHeight="1" x14ac:dyDescent="0.25">
      <c r="A33" s="1271"/>
      <c r="B33" s="1199"/>
      <c r="C33" s="1151"/>
      <c r="D33" s="1151"/>
      <c r="E33" s="1478" t="str">
        <f>+E7</f>
        <v>4.º trimestre</v>
      </c>
      <c r="F33" s="1478"/>
      <c r="G33" s="1478" t="str">
        <f>+G7</f>
        <v>1.º trimestre</v>
      </c>
      <c r="H33" s="1478"/>
      <c r="I33" s="1478" t="str">
        <f>+I7</f>
        <v>2.º trimestre</v>
      </c>
      <c r="J33" s="1478"/>
      <c r="K33" s="1478" t="str">
        <f>+K7</f>
        <v>3.º trimestre</v>
      </c>
      <c r="L33" s="1478"/>
      <c r="M33" s="1478" t="str">
        <f>+M7</f>
        <v>4.º trimestre</v>
      </c>
      <c r="N33" s="1478"/>
      <c r="O33" s="1166"/>
      <c r="P33" s="1164"/>
    </row>
    <row r="34" spans="1:16" s="1167" customFormat="1" ht="12.75" customHeight="1" x14ac:dyDescent="0.25">
      <c r="A34" s="1271"/>
      <c r="B34" s="1199"/>
      <c r="C34" s="1151"/>
      <c r="D34" s="1151"/>
      <c r="E34" s="1272" t="s">
        <v>161</v>
      </c>
      <c r="F34" s="1272" t="s">
        <v>106</v>
      </c>
      <c r="G34" s="1272" t="s">
        <v>161</v>
      </c>
      <c r="H34" s="1272" t="s">
        <v>106</v>
      </c>
      <c r="I34" s="1273" t="s">
        <v>161</v>
      </c>
      <c r="J34" s="1273" t="s">
        <v>106</v>
      </c>
      <c r="K34" s="1273" t="s">
        <v>161</v>
      </c>
      <c r="L34" s="1273" t="s">
        <v>106</v>
      </c>
      <c r="M34" s="1273" t="s">
        <v>161</v>
      </c>
      <c r="N34" s="1273" t="s">
        <v>106</v>
      </c>
      <c r="O34" s="1166"/>
      <c r="P34" s="1164"/>
    </row>
    <row r="35" spans="1:16" s="1167" customFormat="1" ht="17.25" customHeight="1" x14ac:dyDescent="0.25">
      <c r="A35" s="1271"/>
      <c r="B35" s="1199"/>
      <c r="C35" s="1470" t="s">
        <v>2</v>
      </c>
      <c r="D35" s="1470"/>
      <c r="E35" s="1274">
        <v>10319</v>
      </c>
      <c r="F35" s="1193">
        <f>+E35/E35*100</f>
        <v>100</v>
      </c>
      <c r="G35" s="1274">
        <v>10318.799999999999</v>
      </c>
      <c r="H35" s="1193">
        <f>+G35/G35*100</f>
        <v>100</v>
      </c>
      <c r="I35" s="1274">
        <v>10310.4</v>
      </c>
      <c r="J35" s="1193">
        <f>+I35/I35*100</f>
        <v>100</v>
      </c>
      <c r="K35" s="1274">
        <v>10302.200000000001</v>
      </c>
      <c r="L35" s="1193">
        <f>+K35/K35*100</f>
        <v>100</v>
      </c>
      <c r="M35" s="1193">
        <v>10294.200000000001</v>
      </c>
      <c r="N35" s="1193">
        <f>+M35/M35*100</f>
        <v>100</v>
      </c>
      <c r="O35" s="1166"/>
      <c r="P35" s="1164"/>
    </row>
    <row r="36" spans="1:16" s="1167" customFormat="1" ht="14.25" customHeight="1" x14ac:dyDescent="0.25">
      <c r="A36" s="1271"/>
      <c r="B36" s="1199"/>
      <c r="C36" s="1216"/>
      <c r="D36" s="774" t="s">
        <v>72</v>
      </c>
      <c r="E36" s="1275">
        <v>4885.8999999999996</v>
      </c>
      <c r="F36" s="1195">
        <f>+E36/E35*100</f>
        <v>47.348580288787666</v>
      </c>
      <c r="G36" s="1275">
        <v>4887.7</v>
      </c>
      <c r="H36" s="1195">
        <f>+G36/G35*100</f>
        <v>47.36694189246812</v>
      </c>
      <c r="I36" s="1275">
        <v>4882.1000000000004</v>
      </c>
      <c r="J36" s="1195">
        <f>+I36/I35*100</f>
        <v>47.351218187461207</v>
      </c>
      <c r="K36" s="1275">
        <v>4876.3999999999996</v>
      </c>
      <c r="L36" s="1195">
        <f>+K36/K35*100</f>
        <v>47.333579235503088</v>
      </c>
      <c r="M36" s="1195">
        <v>4870.3999999999996</v>
      </c>
      <c r="N36" s="1195">
        <f>+M36/M35*100</f>
        <v>47.312078646227967</v>
      </c>
      <c r="O36" s="1166"/>
      <c r="P36" s="1164"/>
    </row>
    <row r="37" spans="1:16" s="1167" customFormat="1" ht="14.25" customHeight="1" x14ac:dyDescent="0.25">
      <c r="A37" s="1271"/>
      <c r="B37" s="1199"/>
      <c r="C37" s="773"/>
      <c r="D37" s="774" t="s">
        <v>71</v>
      </c>
      <c r="E37" s="1275">
        <v>5433.1</v>
      </c>
      <c r="F37" s="1195">
        <f>+E37/E35*100</f>
        <v>52.651419711212334</v>
      </c>
      <c r="G37" s="1275">
        <v>5431.1</v>
      </c>
      <c r="H37" s="1195">
        <f>+G37/G35*100</f>
        <v>52.633058107531895</v>
      </c>
      <c r="I37" s="1275">
        <v>5428.3</v>
      </c>
      <c r="J37" s="1195">
        <f>+I37/I35*100</f>
        <v>52.6487818125388</v>
      </c>
      <c r="K37" s="1275">
        <v>5425.8</v>
      </c>
      <c r="L37" s="1195">
        <f>+K37/K35*100</f>
        <v>52.666420764496905</v>
      </c>
      <c r="M37" s="1195">
        <v>5423.8</v>
      </c>
      <c r="N37" s="1195">
        <f>+M37/M35*100</f>
        <v>52.687921353772026</v>
      </c>
      <c r="O37" s="1166"/>
      <c r="P37" s="1164"/>
    </row>
    <row r="38" spans="1:16" s="1167" customFormat="1" ht="17.25" customHeight="1" x14ac:dyDescent="0.25">
      <c r="A38" s="1271"/>
      <c r="B38" s="1199"/>
      <c r="C38" s="776" t="s">
        <v>177</v>
      </c>
      <c r="D38" s="773"/>
      <c r="E38" s="1276">
        <v>1458.8</v>
      </c>
      <c r="F38" s="1194">
        <f>+E38/$M$35*100</f>
        <v>14.171086631306947</v>
      </c>
      <c r="G38" s="1276">
        <v>1456.2</v>
      </c>
      <c r="H38" s="1194">
        <f>+G38/$M$35*100</f>
        <v>14.145829690505332</v>
      </c>
      <c r="I38" s="1276">
        <v>1450.2</v>
      </c>
      <c r="J38" s="1194">
        <f>+I38/$M$35*100</f>
        <v>14.087544442501601</v>
      </c>
      <c r="K38" s="1276">
        <v>1444.5</v>
      </c>
      <c r="L38" s="1194">
        <f>+K38/$M$35*100</f>
        <v>14.032173456898059</v>
      </c>
      <c r="M38" s="1194">
        <v>1440</v>
      </c>
      <c r="N38" s="1194">
        <f>+M38/$M$35*100</f>
        <v>13.98845952089526</v>
      </c>
      <c r="O38" s="1166"/>
      <c r="P38" s="1164"/>
    </row>
    <row r="39" spans="1:16" s="1167" customFormat="1" ht="14.25" customHeight="1" x14ac:dyDescent="0.25">
      <c r="A39" s="1271"/>
      <c r="B39" s="1199"/>
      <c r="C39" s="776"/>
      <c r="D39" s="774" t="s">
        <v>72</v>
      </c>
      <c r="E39" s="1275">
        <v>747.2</v>
      </c>
      <c r="F39" s="1195">
        <f>+E39/E38*100</f>
        <v>51.22018097066082</v>
      </c>
      <c r="G39" s="1275">
        <v>745.7</v>
      </c>
      <c r="H39" s="1195">
        <f>+G39/G38*100</f>
        <v>51.208625188847691</v>
      </c>
      <c r="I39" s="1275">
        <v>742.4</v>
      </c>
      <c r="J39" s="1195">
        <f>+I39/I38*100</f>
        <v>51.192938904978625</v>
      </c>
      <c r="K39" s="1275">
        <v>739.4</v>
      </c>
      <c r="L39" s="1195">
        <f>+K39/K38*100</f>
        <v>51.187262028383515</v>
      </c>
      <c r="M39" s="1195">
        <v>737</v>
      </c>
      <c r="N39" s="1195">
        <f>+M39/M38*100</f>
        <v>51.18055555555555</v>
      </c>
      <c r="O39" s="1166"/>
      <c r="P39" s="1164"/>
    </row>
    <row r="40" spans="1:16" s="1167" customFormat="1" ht="14.25" customHeight="1" x14ac:dyDescent="0.25">
      <c r="A40" s="1271"/>
      <c r="B40" s="1199"/>
      <c r="C40" s="776"/>
      <c r="D40" s="774" t="s">
        <v>71</v>
      </c>
      <c r="E40" s="1275">
        <v>711.6</v>
      </c>
      <c r="F40" s="1195">
        <f>+E40/E38*100</f>
        <v>48.779819029339187</v>
      </c>
      <c r="G40" s="1275">
        <v>710.5</v>
      </c>
      <c r="H40" s="1195">
        <f>+G40/G38*100</f>
        <v>48.791374811152309</v>
      </c>
      <c r="I40" s="1275">
        <v>707.7</v>
      </c>
      <c r="J40" s="1195">
        <f>+I40/I38*100</f>
        <v>48.800165494414564</v>
      </c>
      <c r="K40" s="1275">
        <v>705.1</v>
      </c>
      <c r="L40" s="1195">
        <f>+K40/K38*100</f>
        <v>48.812737971616478</v>
      </c>
      <c r="M40" s="1195">
        <v>703.1</v>
      </c>
      <c r="N40" s="1195">
        <f>+M40/M38*100</f>
        <v>48.826388888888886</v>
      </c>
      <c r="O40" s="1166"/>
      <c r="P40" s="1164"/>
    </row>
    <row r="41" spans="1:16" s="1167" customFormat="1" ht="17.25" customHeight="1" x14ac:dyDescent="0.25">
      <c r="A41" s="1271"/>
      <c r="B41" s="1199"/>
      <c r="C41" s="776" t="s">
        <v>157</v>
      </c>
      <c r="D41" s="773"/>
      <c r="E41" s="1276">
        <v>1100.4000000000001</v>
      </c>
      <c r="F41" s="1194">
        <f>+E41/$M$35*100</f>
        <v>10.689514483884128</v>
      </c>
      <c r="G41" s="1276">
        <v>1101.5999999999999</v>
      </c>
      <c r="H41" s="1194">
        <f>+G41/$M$35*100</f>
        <v>10.701171533484874</v>
      </c>
      <c r="I41" s="1276">
        <v>1099.7</v>
      </c>
      <c r="J41" s="1194">
        <f>+I41/$M$35*100</f>
        <v>10.682714538283694</v>
      </c>
      <c r="K41" s="1276">
        <v>1097.0999999999999</v>
      </c>
      <c r="L41" s="1194">
        <f>+K41/$M$35*100</f>
        <v>10.657457597482075</v>
      </c>
      <c r="M41" s="1194">
        <v>1094.4000000000001</v>
      </c>
      <c r="N41" s="1194">
        <f>+M41/$M$35*100</f>
        <v>10.631229235880399</v>
      </c>
      <c r="O41" s="1166"/>
      <c r="P41" s="1164"/>
    </row>
    <row r="42" spans="1:16" s="1167" customFormat="1" ht="14.25" customHeight="1" x14ac:dyDescent="0.25">
      <c r="A42" s="1271"/>
      <c r="B42" s="1199"/>
      <c r="C42" s="776"/>
      <c r="D42" s="774" t="s">
        <v>72</v>
      </c>
      <c r="E42" s="1275">
        <v>558.5</v>
      </c>
      <c r="F42" s="1195">
        <f>+E42/E41*100</f>
        <v>50.754271174118493</v>
      </c>
      <c r="G42" s="1275">
        <v>559.79999999999995</v>
      </c>
      <c r="H42" s="1195">
        <f>+G42/G41*100</f>
        <v>50.816993464052288</v>
      </c>
      <c r="I42" s="1275">
        <v>559</v>
      </c>
      <c r="J42" s="1195">
        <f>+I42/I41*100</f>
        <v>50.832045103209964</v>
      </c>
      <c r="K42" s="1275">
        <v>557.9</v>
      </c>
      <c r="L42" s="1195">
        <f>+K42/K41*100</f>
        <v>50.852246832558571</v>
      </c>
      <c r="M42" s="1195">
        <v>556.70000000000005</v>
      </c>
      <c r="N42" s="1195">
        <f>+M42/M41*100</f>
        <v>50.868055555555557</v>
      </c>
      <c r="O42" s="1166"/>
      <c r="P42" s="1164"/>
    </row>
    <row r="43" spans="1:16" s="1167" customFormat="1" ht="14.25" customHeight="1" x14ac:dyDescent="0.25">
      <c r="A43" s="1271"/>
      <c r="B43" s="1199"/>
      <c r="C43" s="776"/>
      <c r="D43" s="774" t="s">
        <v>71</v>
      </c>
      <c r="E43" s="1275">
        <v>542</v>
      </c>
      <c r="F43" s="1195">
        <f>+E43/E41*100</f>
        <v>49.254816430388949</v>
      </c>
      <c r="G43" s="1275">
        <v>541.79999999999995</v>
      </c>
      <c r="H43" s="1195">
        <f>+G43/G41*100</f>
        <v>49.183006535947712</v>
      </c>
      <c r="I43" s="1275">
        <v>540.70000000000005</v>
      </c>
      <c r="J43" s="1195">
        <f>+I43/I41*100</f>
        <v>49.167954896790036</v>
      </c>
      <c r="K43" s="1275">
        <v>539.20000000000005</v>
      </c>
      <c r="L43" s="1195">
        <f>+K43/K41*100</f>
        <v>49.147753167441444</v>
      </c>
      <c r="M43" s="1195">
        <v>537.6</v>
      </c>
      <c r="N43" s="1195">
        <f>+M43/M41*100</f>
        <v>49.122807017543856</v>
      </c>
      <c r="O43" s="1166"/>
      <c r="P43" s="1164"/>
    </row>
    <row r="44" spans="1:16" s="1167" customFormat="1" ht="17.25" customHeight="1" x14ac:dyDescent="0.25">
      <c r="A44" s="1271"/>
      <c r="B44" s="1199"/>
      <c r="C44" s="776" t="s">
        <v>559</v>
      </c>
      <c r="D44" s="773"/>
      <c r="E44" s="1276">
        <v>1195.3</v>
      </c>
      <c r="F44" s="1194">
        <f>+E44/$M$35*100</f>
        <v>11.611392823143127</v>
      </c>
      <c r="G44" s="1276">
        <v>1191.7</v>
      </c>
      <c r="H44" s="1194">
        <f>+G44/$M$35*100</f>
        <v>11.576421674340891</v>
      </c>
      <c r="I44" s="1276">
        <v>1184.5999999999999</v>
      </c>
      <c r="J44" s="1194">
        <f>+I44/$M$35*100</f>
        <v>11.507450797536475</v>
      </c>
      <c r="K44" s="1276">
        <v>1176.5999999999999</v>
      </c>
      <c r="L44" s="1194">
        <f>+K44/$M$35*100</f>
        <v>11.429737133531502</v>
      </c>
      <c r="M44" s="1194">
        <v>1168.5999999999999</v>
      </c>
      <c r="N44" s="1194">
        <f>+M44/$M$35*100</f>
        <v>11.352023469526527</v>
      </c>
      <c r="O44" s="1166"/>
      <c r="P44" s="1164"/>
    </row>
    <row r="45" spans="1:16" s="1167" customFormat="1" ht="14.25" customHeight="1" x14ac:dyDescent="0.25">
      <c r="A45" s="1271"/>
      <c r="B45" s="1199"/>
      <c r="C45" s="776"/>
      <c r="D45" s="774" t="s">
        <v>72</v>
      </c>
      <c r="E45" s="1275">
        <v>588.6</v>
      </c>
      <c r="F45" s="1195">
        <f>+E45/E44*100</f>
        <v>49.242867899272156</v>
      </c>
      <c r="G45" s="1275">
        <v>587.9</v>
      </c>
      <c r="H45" s="1195">
        <f>+G45/G44*100</f>
        <v>49.332885793404373</v>
      </c>
      <c r="I45" s="1275">
        <v>584.79999999999995</v>
      </c>
      <c r="J45" s="1195">
        <f>+I45/I44*100</f>
        <v>49.366874894479153</v>
      </c>
      <c r="K45" s="1275">
        <v>581.20000000000005</v>
      </c>
      <c r="L45" s="1195">
        <f>+K45/K44*100</f>
        <v>49.396566377698456</v>
      </c>
      <c r="M45" s="1195">
        <v>577.6</v>
      </c>
      <c r="N45" s="1195">
        <f>+M45/M44*100</f>
        <v>49.426664384733876</v>
      </c>
      <c r="O45" s="1166"/>
      <c r="P45" s="1164"/>
    </row>
    <row r="46" spans="1:16" s="1167" customFormat="1" ht="14.25" customHeight="1" x14ac:dyDescent="0.25">
      <c r="A46" s="1271"/>
      <c r="B46" s="1199"/>
      <c r="C46" s="776"/>
      <c r="D46" s="774" t="s">
        <v>71</v>
      </c>
      <c r="E46" s="1275">
        <v>606.70000000000005</v>
      </c>
      <c r="F46" s="1195">
        <f>+E46/E44*100</f>
        <v>50.757132100727851</v>
      </c>
      <c r="G46" s="1275">
        <v>603.79999999999995</v>
      </c>
      <c r="H46" s="1195">
        <f>+G46/G44*100</f>
        <v>50.667114206595606</v>
      </c>
      <c r="I46" s="1275">
        <v>599.79999999999995</v>
      </c>
      <c r="J46" s="1195">
        <f>+I46/I44*100</f>
        <v>50.633125105520847</v>
      </c>
      <c r="K46" s="1275">
        <v>595.4</v>
      </c>
      <c r="L46" s="1195">
        <f>+K46/K44*100</f>
        <v>50.603433622301552</v>
      </c>
      <c r="M46" s="1195">
        <v>590.9</v>
      </c>
      <c r="N46" s="1195">
        <f>+M46/M44*100</f>
        <v>50.564778367277086</v>
      </c>
      <c r="O46" s="1166"/>
      <c r="P46" s="1164"/>
    </row>
    <row r="47" spans="1:16" s="1167" customFormat="1" ht="17.25" customHeight="1" x14ac:dyDescent="0.25">
      <c r="A47" s="1271"/>
      <c r="B47" s="1199"/>
      <c r="C47" s="776" t="s">
        <v>560</v>
      </c>
      <c r="D47" s="773"/>
      <c r="E47" s="1276">
        <v>1563.5</v>
      </c>
      <c r="F47" s="1194">
        <f>+E47/$M$35*100</f>
        <v>15.18816420897204</v>
      </c>
      <c r="G47" s="1276">
        <v>1560.9</v>
      </c>
      <c r="H47" s="1194">
        <f>+G47/$M$35*100</f>
        <v>15.162907268170425</v>
      </c>
      <c r="I47" s="1276">
        <v>1554.2</v>
      </c>
      <c r="J47" s="1194">
        <f>+I47/$M$35*100</f>
        <v>15.097822074566261</v>
      </c>
      <c r="K47" s="1276">
        <v>1547</v>
      </c>
      <c r="L47" s="1194">
        <f>+K47/$M$35*100</f>
        <v>15.027879776961782</v>
      </c>
      <c r="M47" s="1194">
        <v>1539.6</v>
      </c>
      <c r="N47" s="1194">
        <f>+M47/$M$35*100</f>
        <v>14.955994637757181</v>
      </c>
      <c r="O47" s="1166"/>
      <c r="P47" s="1164"/>
    </row>
    <row r="48" spans="1:16" s="1167" customFormat="1" ht="14.25" customHeight="1" x14ac:dyDescent="0.25">
      <c r="A48" s="1271"/>
      <c r="B48" s="1199"/>
      <c r="C48" s="776"/>
      <c r="D48" s="774" t="s">
        <v>72</v>
      </c>
      <c r="E48" s="1275">
        <v>747.4</v>
      </c>
      <c r="F48" s="1195">
        <f>+E48/E47*100</f>
        <v>47.803006076111288</v>
      </c>
      <c r="G48" s="1275">
        <v>746.5</v>
      </c>
      <c r="H48" s="1195">
        <f>+G48/G47*100</f>
        <v>47.824972772118649</v>
      </c>
      <c r="I48" s="1275">
        <v>742.7</v>
      </c>
      <c r="J48" s="1195">
        <f>+I48/I47*100</f>
        <v>47.78664264573414</v>
      </c>
      <c r="K48" s="1275">
        <v>738.5</v>
      </c>
      <c r="L48" s="1195">
        <f>+K48/K47*100</f>
        <v>47.737556561085974</v>
      </c>
      <c r="M48" s="1195">
        <v>734.2</v>
      </c>
      <c r="N48" s="1195">
        <f>+M48/M47*100</f>
        <v>47.687711093790604</v>
      </c>
      <c r="O48" s="1166"/>
      <c r="P48" s="1164"/>
    </row>
    <row r="49" spans="1:16" s="1167" customFormat="1" ht="14.25" customHeight="1" x14ac:dyDescent="0.25">
      <c r="A49" s="1271"/>
      <c r="B49" s="1199"/>
      <c r="C49" s="776"/>
      <c r="D49" s="774" t="s">
        <v>71</v>
      </c>
      <c r="E49" s="1275">
        <v>816.1</v>
      </c>
      <c r="F49" s="1195">
        <f>+E49/E47*100</f>
        <v>52.196993923888712</v>
      </c>
      <c r="G49" s="1275">
        <v>814.5</v>
      </c>
      <c r="H49" s="1195">
        <f>+G49/G47*100</f>
        <v>52.181433788199115</v>
      </c>
      <c r="I49" s="1275">
        <v>811.5</v>
      </c>
      <c r="J49" s="1195">
        <f>+I49/I47*100</f>
        <v>52.213357354265852</v>
      </c>
      <c r="K49" s="1275">
        <v>808.5</v>
      </c>
      <c r="L49" s="1195">
        <f>+K49/K47*100</f>
        <v>52.262443438914033</v>
      </c>
      <c r="M49" s="1195">
        <v>805.5</v>
      </c>
      <c r="N49" s="1195">
        <f>+M49/M47*100</f>
        <v>52.318784099766177</v>
      </c>
      <c r="O49" s="1166"/>
      <c r="P49" s="1164"/>
    </row>
    <row r="50" spans="1:16" s="1167" customFormat="1" ht="17.25" customHeight="1" x14ac:dyDescent="0.25">
      <c r="A50" s="1271"/>
      <c r="B50" s="1199"/>
      <c r="C50" s="776" t="s">
        <v>561</v>
      </c>
      <c r="D50" s="773"/>
      <c r="E50" s="1276">
        <v>2861.3</v>
      </c>
      <c r="F50" s="1194">
        <f>+E50/$M$35*100</f>
        <v>27.795263352178896</v>
      </c>
      <c r="G50" s="1276">
        <v>2865.3</v>
      </c>
      <c r="H50" s="1194">
        <f>+G50/$M$35*100</f>
        <v>27.834120184181383</v>
      </c>
      <c r="I50" s="1276">
        <v>2868.9</v>
      </c>
      <c r="J50" s="1194">
        <f>+I50/$M$35*100</f>
        <v>27.869091332983619</v>
      </c>
      <c r="K50" s="1276">
        <v>2872.4</v>
      </c>
      <c r="L50" s="1194">
        <f>+K50/$M$35*100</f>
        <v>27.903091060985798</v>
      </c>
      <c r="M50" s="1194">
        <v>2875.6</v>
      </c>
      <c r="N50" s="1194">
        <f>+M50/$M$35*100</f>
        <v>27.934176526587784</v>
      </c>
      <c r="O50" s="1166"/>
      <c r="P50" s="1164"/>
    </row>
    <row r="51" spans="1:16" s="1167" customFormat="1" ht="14.25" customHeight="1" x14ac:dyDescent="0.25">
      <c r="A51" s="1271"/>
      <c r="B51" s="1199"/>
      <c r="C51" s="776"/>
      <c r="D51" s="774" t="s">
        <v>72</v>
      </c>
      <c r="E51" s="1275">
        <v>1354.1</v>
      </c>
      <c r="F51" s="1195">
        <f>+E51/E50*100</f>
        <v>47.324642644951588</v>
      </c>
      <c r="G51" s="1275">
        <v>1355.3</v>
      </c>
      <c r="H51" s="1195">
        <f>+G51/G50*100</f>
        <v>47.300457194709097</v>
      </c>
      <c r="I51" s="1275">
        <v>1356</v>
      </c>
      <c r="J51" s="1195">
        <f>+I51/I50*100</f>
        <v>47.265502457387846</v>
      </c>
      <c r="K51" s="1275">
        <v>1356.7</v>
      </c>
      <c r="L51" s="1195">
        <f>+K51/K50*100</f>
        <v>47.232279626792931</v>
      </c>
      <c r="M51" s="1195">
        <v>1357</v>
      </c>
      <c r="N51" s="1195">
        <f>+M51/M50*100</f>
        <v>47.190151620531367</v>
      </c>
      <c r="O51" s="1166"/>
      <c r="P51" s="1164"/>
    </row>
    <row r="52" spans="1:16" s="1167" customFormat="1" ht="14.25" customHeight="1" x14ac:dyDescent="0.25">
      <c r="A52" s="1271"/>
      <c r="B52" s="1199"/>
      <c r="C52" s="776"/>
      <c r="D52" s="774" t="s">
        <v>71</v>
      </c>
      <c r="E52" s="1275">
        <v>1507.2</v>
      </c>
      <c r="F52" s="1195">
        <f>+E52/E50*100</f>
        <v>52.675357355048405</v>
      </c>
      <c r="G52" s="1275">
        <v>1510</v>
      </c>
      <c r="H52" s="1195">
        <f>+G52/G50*100</f>
        <v>52.699542805290889</v>
      </c>
      <c r="I52" s="1275">
        <v>1512.9</v>
      </c>
      <c r="J52" s="1195">
        <f>+I52/I50*100</f>
        <v>52.734497542612161</v>
      </c>
      <c r="K52" s="1275">
        <v>1515.7</v>
      </c>
      <c r="L52" s="1195">
        <f>+K52/K50*100</f>
        <v>52.767720373207069</v>
      </c>
      <c r="M52" s="1195">
        <v>1518.6</v>
      </c>
      <c r="N52" s="1195">
        <f>+M52/M50*100</f>
        <v>52.809848379468626</v>
      </c>
      <c r="O52" s="1166"/>
      <c r="P52" s="1164"/>
    </row>
    <row r="53" spans="1:16" s="1167" customFormat="1" ht="17.25" customHeight="1" x14ac:dyDescent="0.25">
      <c r="A53" s="1271"/>
      <c r="B53" s="1199"/>
      <c r="C53" s="776" t="s">
        <v>498</v>
      </c>
      <c r="D53" s="773"/>
      <c r="E53" s="1276">
        <v>2139.6</v>
      </c>
      <c r="F53" s="1194">
        <f>+E53/$M$35*100</f>
        <v>20.784519438130207</v>
      </c>
      <c r="G53" s="1276">
        <v>2143.1</v>
      </c>
      <c r="H53" s="1194">
        <f>+G53/$M$35*100</f>
        <v>20.818519166132383</v>
      </c>
      <c r="I53" s="1276">
        <v>2152.8000000000002</v>
      </c>
      <c r="J53" s="1194">
        <f>+I53/$M$35*100</f>
        <v>20.912746983738415</v>
      </c>
      <c r="K53" s="1276">
        <v>2164.6999999999998</v>
      </c>
      <c r="L53" s="1194">
        <f>+K53/$M$35*100</f>
        <v>21.028346058945811</v>
      </c>
      <c r="M53" s="1194">
        <v>2176</v>
      </c>
      <c r="N53" s="1194">
        <f>+M53/$M$35*100</f>
        <v>21.138116609352839</v>
      </c>
      <c r="O53" s="1166"/>
      <c r="P53" s="1164"/>
    </row>
    <row r="54" spans="1:16" s="1167" customFormat="1" ht="14.25" customHeight="1" x14ac:dyDescent="0.25">
      <c r="A54" s="1271"/>
      <c r="B54" s="1199"/>
      <c r="C54" s="776"/>
      <c r="D54" s="774" t="s">
        <v>72</v>
      </c>
      <c r="E54" s="1275">
        <v>890.1</v>
      </c>
      <c r="F54" s="1195">
        <f>+E54/E53*100</f>
        <v>41.601233875490749</v>
      </c>
      <c r="G54" s="1275">
        <v>892.6</v>
      </c>
      <c r="H54" s="1195">
        <f>+G54/G53*100</f>
        <v>41.649946339414868</v>
      </c>
      <c r="I54" s="1275">
        <v>897.2</v>
      </c>
      <c r="J54" s="1195">
        <f>+I54/I53*100</f>
        <v>41.6759568933482</v>
      </c>
      <c r="K54" s="1275">
        <v>902.7</v>
      </c>
      <c r="L54" s="1195">
        <f>+K54/K53*100</f>
        <v>41.700928535131894</v>
      </c>
      <c r="M54" s="1195">
        <v>907.9</v>
      </c>
      <c r="N54" s="1195">
        <f>+M54/M53*100</f>
        <v>41.723345588235297</v>
      </c>
      <c r="O54" s="1166"/>
      <c r="P54" s="1164"/>
    </row>
    <row r="55" spans="1:16" s="1167" customFormat="1" ht="14.25" customHeight="1" x14ac:dyDescent="0.25">
      <c r="A55" s="1271"/>
      <c r="B55" s="1199"/>
      <c r="C55" s="776"/>
      <c r="D55" s="774" t="s">
        <v>71</v>
      </c>
      <c r="E55" s="1275">
        <v>1249.5</v>
      </c>
      <c r="F55" s="1195">
        <f>+E55/E53*100</f>
        <v>58.398766124509258</v>
      </c>
      <c r="G55" s="1275">
        <v>1250.5</v>
      </c>
      <c r="H55" s="1195">
        <f>+G55/G53*100</f>
        <v>58.350053660585132</v>
      </c>
      <c r="I55" s="1275">
        <v>1255.7</v>
      </c>
      <c r="J55" s="1195">
        <f>+I55/I53*100</f>
        <v>58.328688219992564</v>
      </c>
      <c r="K55" s="1275">
        <v>1262</v>
      </c>
      <c r="L55" s="1195">
        <f>+K55/K53*100</f>
        <v>58.299071464868113</v>
      </c>
      <c r="M55" s="1195">
        <v>1268.0999999999999</v>
      </c>
      <c r="N55" s="1195">
        <f>+M55/M53*100</f>
        <v>58.276654411764703</v>
      </c>
      <c r="O55" s="1166"/>
      <c r="P55" s="1164"/>
    </row>
    <row r="56" spans="1:16" s="851" customFormat="1" ht="13.5" customHeight="1" x14ac:dyDescent="0.25">
      <c r="A56" s="882"/>
      <c r="B56" s="883"/>
      <c r="C56" s="884" t="s">
        <v>423</v>
      </c>
      <c r="D56" s="885"/>
      <c r="E56" s="886"/>
      <c r="F56" s="1168"/>
      <c r="G56" s="886"/>
      <c r="H56" s="1168"/>
      <c r="I56" s="886"/>
      <c r="J56" s="1168"/>
      <c r="K56" s="886"/>
      <c r="L56" s="1168"/>
      <c r="M56" s="886"/>
      <c r="N56" s="1168"/>
      <c r="O56" s="887"/>
      <c r="P56" s="878"/>
    </row>
    <row r="57" spans="1:16" ht="13.5" customHeight="1" x14ac:dyDescent="0.25">
      <c r="A57" s="1177"/>
      <c r="B57" s="1277"/>
      <c r="C57" s="1169" t="s">
        <v>405</v>
      </c>
      <c r="D57" s="1151"/>
      <c r="E57" s="1201"/>
      <c r="F57" s="1278" t="s">
        <v>88</v>
      </c>
      <c r="G57" s="1171"/>
      <c r="H57" s="1171"/>
      <c r="I57" s="1172"/>
      <c r="J57" s="1171"/>
      <c r="K57" s="1171"/>
      <c r="L57" s="1171"/>
      <c r="M57" s="1171"/>
      <c r="N57" s="1171"/>
      <c r="O57" s="1156"/>
      <c r="P57" s="1134"/>
    </row>
    <row r="58" spans="1:16" ht="13.5" customHeight="1" x14ac:dyDescent="0.25">
      <c r="A58" s="1134"/>
      <c r="B58" s="1019">
        <v>6</v>
      </c>
      <c r="C58" s="1471">
        <v>42767</v>
      </c>
      <c r="D58" s="1471"/>
      <c r="E58" s="1155"/>
      <c r="F58" s="1155"/>
      <c r="G58" s="1155"/>
      <c r="H58" s="1155"/>
      <c r="I58" s="1155"/>
      <c r="J58" s="1155"/>
      <c r="K58" s="1155"/>
      <c r="L58" s="1155"/>
      <c r="M58" s="1155"/>
      <c r="N58" s="1155"/>
      <c r="O58" s="1155"/>
      <c r="P58" s="1155"/>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5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5"/>
  <sheetViews>
    <sheetView zoomScaleNormal="100" workbookViewId="0"/>
  </sheetViews>
  <sheetFormatPr defaultColWidth="9.109375" defaultRowHeight="13.2" x14ac:dyDescent="0.25"/>
  <cols>
    <col min="1" max="1" width="1" style="1135" customWidth="1"/>
    <col min="2" max="2" width="2.5546875" style="1135" customWidth="1"/>
    <col min="3" max="3" width="1" style="1135" customWidth="1"/>
    <col min="4" max="4" width="34" style="1135" customWidth="1"/>
    <col min="5" max="5" width="7.44140625" style="1135" customWidth="1"/>
    <col min="6" max="6" width="4.88671875" style="1135" customWidth="1"/>
    <col min="7" max="7" width="7.44140625" style="1135" customWidth="1"/>
    <col min="8" max="8" width="4.88671875" style="1135" customWidth="1"/>
    <col min="9" max="9" width="7.44140625" style="1135" customWidth="1"/>
    <col min="10" max="10" width="4.88671875" style="1135" customWidth="1"/>
    <col min="11" max="11" width="7.44140625" style="1135" customWidth="1"/>
    <col min="12" max="12" width="4.88671875" style="1135" customWidth="1"/>
    <col min="13" max="13" width="7.44140625" style="1135" customWidth="1"/>
    <col min="14" max="14" width="4.88671875" style="1135" customWidth="1"/>
    <col min="15" max="15" width="2.5546875" style="1135" customWidth="1"/>
    <col min="16" max="16" width="1" style="1135" customWidth="1"/>
    <col min="17" max="16384" width="9.109375" style="1135"/>
  </cols>
  <sheetData>
    <row r="1" spans="1:19" ht="13.5" customHeight="1" x14ac:dyDescent="0.25">
      <c r="A1" s="1134"/>
      <c r="B1" s="1279"/>
      <c r="C1" s="1505" t="s">
        <v>325</v>
      </c>
      <c r="D1" s="1505"/>
      <c r="E1" s="1131"/>
      <c r="F1" s="1131"/>
      <c r="G1" s="1131"/>
      <c r="H1" s="1131"/>
      <c r="I1" s="1131"/>
      <c r="J1" s="1131"/>
      <c r="K1" s="1131"/>
      <c r="L1" s="1131"/>
      <c r="M1" s="1280"/>
      <c r="N1" s="1131"/>
      <c r="O1" s="1131"/>
      <c r="P1" s="1134"/>
    </row>
    <row r="2" spans="1:19" ht="9.75" customHeight="1" x14ac:dyDescent="0.25">
      <c r="A2" s="1134"/>
      <c r="B2" s="1173"/>
      <c r="C2" s="1174"/>
      <c r="D2" s="1173"/>
      <c r="E2" s="1175"/>
      <c r="F2" s="1175"/>
      <c r="G2" s="1175"/>
      <c r="H2" s="1175"/>
      <c r="I2" s="1136"/>
      <c r="J2" s="1136"/>
      <c r="K2" s="1136"/>
      <c r="L2" s="1136"/>
      <c r="M2" s="1136"/>
      <c r="N2" s="1136"/>
      <c r="O2" s="1176"/>
      <c r="P2" s="1134"/>
    </row>
    <row r="3" spans="1:19" ht="9" customHeight="1" thickBot="1" x14ac:dyDescent="0.3">
      <c r="A3" s="1134"/>
      <c r="B3" s="1130"/>
      <c r="C3" s="1162"/>
      <c r="D3" s="1130"/>
      <c r="E3" s="1130"/>
      <c r="F3" s="1130"/>
      <c r="G3" s="1130"/>
      <c r="H3" s="1130"/>
      <c r="I3" s="1130"/>
      <c r="J3" s="1130"/>
      <c r="K3" s="1130"/>
      <c r="L3" s="1130"/>
      <c r="M3" s="1480" t="s">
        <v>73</v>
      </c>
      <c r="N3" s="1480"/>
      <c r="O3" s="1177"/>
      <c r="P3" s="1134"/>
    </row>
    <row r="4" spans="1:19" s="1142" customFormat="1" ht="13.5" customHeight="1" thickBot="1" x14ac:dyDescent="0.3">
      <c r="A4" s="1140"/>
      <c r="B4" s="1163"/>
      <c r="C4" s="1485" t="s">
        <v>162</v>
      </c>
      <c r="D4" s="1486"/>
      <c r="E4" s="1486"/>
      <c r="F4" s="1486"/>
      <c r="G4" s="1486"/>
      <c r="H4" s="1486"/>
      <c r="I4" s="1486"/>
      <c r="J4" s="1486"/>
      <c r="K4" s="1486"/>
      <c r="L4" s="1486"/>
      <c r="M4" s="1486"/>
      <c r="N4" s="1487"/>
      <c r="O4" s="1177"/>
      <c r="P4" s="1140"/>
    </row>
    <row r="5" spans="1:19" ht="3.75" customHeight="1" x14ac:dyDescent="0.25">
      <c r="A5" s="1134"/>
      <c r="B5" s="1130"/>
      <c r="C5" s="1506" t="s">
        <v>156</v>
      </c>
      <c r="D5" s="1507"/>
      <c r="E5" s="1130"/>
      <c r="F5" s="1178"/>
      <c r="G5" s="1178"/>
      <c r="H5" s="1178"/>
      <c r="I5" s="1178"/>
      <c r="J5" s="1178"/>
      <c r="K5" s="1130"/>
      <c r="L5" s="1178"/>
      <c r="M5" s="1178"/>
      <c r="N5" s="1178"/>
      <c r="O5" s="1177"/>
      <c r="P5" s="1134"/>
    </row>
    <row r="6" spans="1:19" ht="12.75" customHeight="1" x14ac:dyDescent="0.25">
      <c r="A6" s="1134"/>
      <c r="B6" s="1130"/>
      <c r="C6" s="1507"/>
      <c r="D6" s="1507"/>
      <c r="E6" s="1145">
        <v>2015</v>
      </c>
      <c r="F6" s="1146" t="s">
        <v>34</v>
      </c>
      <c r="G6" s="1145" t="s">
        <v>34</v>
      </c>
      <c r="H6" s="1146" t="s">
        <v>34</v>
      </c>
      <c r="I6" s="1147"/>
      <c r="J6" s="1146" t="s">
        <v>484</v>
      </c>
      <c r="K6" s="1148" t="s">
        <v>34</v>
      </c>
      <c r="L6" s="1149" t="s">
        <v>34</v>
      </c>
      <c r="M6" s="1149" t="s">
        <v>34</v>
      </c>
      <c r="N6" s="1150"/>
      <c r="O6" s="1177"/>
    </row>
    <row r="7" spans="1:19" x14ac:dyDescent="0.25">
      <c r="A7" s="1134"/>
      <c r="B7" s="1130"/>
      <c r="C7" s="1179"/>
      <c r="D7" s="1179"/>
      <c r="E7" s="1478" t="str">
        <f>+'6populacao1'!E7</f>
        <v>4.º trimestre</v>
      </c>
      <c r="F7" s="1478"/>
      <c r="G7" s="1478" t="str">
        <f>+'6populacao1'!G7</f>
        <v>1.º trimestre</v>
      </c>
      <c r="H7" s="1478"/>
      <c r="I7" s="1478" t="str">
        <f>+'6populacao1'!I7</f>
        <v>2.º trimestre</v>
      </c>
      <c r="J7" s="1478"/>
      <c r="K7" s="1478" t="str">
        <f>+'6populacao1'!K7</f>
        <v>3.º trimestre</v>
      </c>
      <c r="L7" s="1478"/>
      <c r="M7" s="1478" t="str">
        <f>+'6populacao1'!M7</f>
        <v>4.º trimestre</v>
      </c>
      <c r="N7" s="1478"/>
      <c r="O7" s="1180"/>
    </row>
    <row r="8" spans="1:19" s="1154" customFormat="1" ht="16.5" customHeight="1" x14ac:dyDescent="0.25">
      <c r="A8" s="1152"/>
      <c r="B8" s="1181"/>
      <c r="C8" s="1470" t="s">
        <v>13</v>
      </c>
      <c r="D8" s="1470"/>
      <c r="E8" s="1504">
        <v>4561.5</v>
      </c>
      <c r="F8" s="1504"/>
      <c r="G8" s="1504">
        <v>4513.3</v>
      </c>
      <c r="H8" s="1504"/>
      <c r="I8" s="1504">
        <v>4602.5</v>
      </c>
      <c r="J8" s="1504"/>
      <c r="K8" s="1504">
        <v>4661.5</v>
      </c>
      <c r="L8" s="1504"/>
      <c r="M8" s="1483">
        <v>4643.6000000000004</v>
      </c>
      <c r="N8" s="1483"/>
      <c r="O8" s="1182"/>
      <c r="P8" s="1135"/>
      <c r="Q8" s="1135"/>
      <c r="R8" s="1135"/>
      <c r="S8" s="1135"/>
    </row>
    <row r="9" spans="1:19" ht="12" customHeight="1" x14ac:dyDescent="0.25">
      <c r="A9" s="1134"/>
      <c r="B9" s="1183"/>
      <c r="C9" s="770" t="s">
        <v>72</v>
      </c>
      <c r="D9" s="1155"/>
      <c r="E9" s="1502">
        <v>2352</v>
      </c>
      <c r="F9" s="1502"/>
      <c r="G9" s="1502">
        <v>2303.9</v>
      </c>
      <c r="H9" s="1502"/>
      <c r="I9" s="1502">
        <v>2364.3000000000002</v>
      </c>
      <c r="J9" s="1502"/>
      <c r="K9" s="1502">
        <v>2400.6</v>
      </c>
      <c r="L9" s="1502"/>
      <c r="M9" s="1503">
        <v>2377</v>
      </c>
      <c r="N9" s="1503"/>
      <c r="O9" s="1180"/>
      <c r="P9" s="1154"/>
      <c r="Q9" s="1384"/>
      <c r="R9" s="1154"/>
      <c r="S9" s="1154"/>
    </row>
    <row r="10" spans="1:19" ht="12" customHeight="1" x14ac:dyDescent="0.25">
      <c r="A10" s="1134"/>
      <c r="B10" s="1183"/>
      <c r="C10" s="770" t="s">
        <v>71</v>
      </c>
      <c r="D10" s="1155"/>
      <c r="E10" s="1502">
        <v>2209.5</v>
      </c>
      <c r="F10" s="1502"/>
      <c r="G10" s="1502">
        <v>2209.4</v>
      </c>
      <c r="H10" s="1502"/>
      <c r="I10" s="1502">
        <v>2238.3000000000002</v>
      </c>
      <c r="J10" s="1502"/>
      <c r="K10" s="1502">
        <v>2260.9</v>
      </c>
      <c r="L10" s="1502"/>
      <c r="M10" s="1503">
        <v>2266.6999999999998</v>
      </c>
      <c r="N10" s="1503"/>
      <c r="O10" s="1180"/>
    </row>
    <row r="11" spans="1:19" ht="17.25" customHeight="1" x14ac:dyDescent="0.25">
      <c r="A11" s="1134"/>
      <c r="B11" s="1183"/>
      <c r="C11" s="770" t="s">
        <v>157</v>
      </c>
      <c r="D11" s="1155"/>
      <c r="E11" s="1502">
        <v>251.2</v>
      </c>
      <c r="F11" s="1502"/>
      <c r="G11" s="1502">
        <v>252.4</v>
      </c>
      <c r="H11" s="1502"/>
      <c r="I11" s="1502">
        <v>259.39999999999998</v>
      </c>
      <c r="J11" s="1502"/>
      <c r="K11" s="1502">
        <v>272.89999999999998</v>
      </c>
      <c r="L11" s="1502"/>
      <c r="M11" s="1503">
        <v>265</v>
      </c>
      <c r="N11" s="1503"/>
      <c r="O11" s="1180"/>
    </row>
    <row r="12" spans="1:19" ht="12" customHeight="1" x14ac:dyDescent="0.25">
      <c r="A12" s="1134"/>
      <c r="B12" s="1183"/>
      <c r="C12" s="770" t="s">
        <v>158</v>
      </c>
      <c r="D12" s="1155"/>
      <c r="E12" s="1501">
        <v>2237.6</v>
      </c>
      <c r="F12" s="1501"/>
      <c r="G12" s="1501">
        <v>2215.6</v>
      </c>
      <c r="H12" s="1501"/>
      <c r="I12" s="1501">
        <v>2233.3000000000002</v>
      </c>
      <c r="J12" s="1501"/>
      <c r="K12" s="1501">
        <v>2245.5</v>
      </c>
      <c r="L12" s="1501"/>
      <c r="M12" s="1481">
        <v>2230.4</v>
      </c>
      <c r="N12" s="1481"/>
      <c r="O12" s="1180"/>
    </row>
    <row r="13" spans="1:19" ht="12" customHeight="1" x14ac:dyDescent="0.25">
      <c r="A13" s="1134"/>
      <c r="B13" s="1183"/>
      <c r="C13" s="770" t="s">
        <v>159</v>
      </c>
      <c r="D13" s="1155"/>
      <c r="E13" s="1501">
        <v>2072.6999999999998</v>
      </c>
      <c r="F13" s="1501"/>
      <c r="G13" s="1501">
        <v>2045.3</v>
      </c>
      <c r="H13" s="1501"/>
      <c r="I13" s="1501">
        <v>2109.8000000000002</v>
      </c>
      <c r="J13" s="1501"/>
      <c r="K13" s="1501">
        <v>2143.1</v>
      </c>
      <c r="L13" s="1501"/>
      <c r="M13" s="1481">
        <v>2148.1999999999998</v>
      </c>
      <c r="N13" s="1481"/>
      <c r="O13" s="1180"/>
    </row>
    <row r="14" spans="1:19" ht="17.25" customHeight="1" x14ac:dyDescent="0.25">
      <c r="A14" s="1134"/>
      <c r="B14" s="1183"/>
      <c r="C14" s="770" t="s">
        <v>383</v>
      </c>
      <c r="D14" s="1155"/>
      <c r="E14" s="1502">
        <v>323.7</v>
      </c>
      <c r="F14" s="1502"/>
      <c r="G14" s="1502">
        <v>295.60000000000002</v>
      </c>
      <c r="H14" s="1502"/>
      <c r="I14" s="1502">
        <v>328.8</v>
      </c>
      <c r="J14" s="1502"/>
      <c r="K14" s="1502">
        <v>341.8</v>
      </c>
      <c r="L14" s="1502"/>
      <c r="M14" s="1503">
        <v>307.3</v>
      </c>
      <c r="N14" s="1503"/>
      <c r="O14" s="1180"/>
    </row>
    <row r="15" spans="1:19" ht="12" customHeight="1" x14ac:dyDescent="0.25">
      <c r="A15" s="1134"/>
      <c r="B15" s="1183"/>
      <c r="C15" s="770" t="s">
        <v>163</v>
      </c>
      <c r="D15" s="1155"/>
      <c r="E15" s="1501">
        <v>1113.5999999999999</v>
      </c>
      <c r="F15" s="1501"/>
      <c r="G15" s="1501">
        <v>1105.2</v>
      </c>
      <c r="H15" s="1501"/>
      <c r="I15" s="1501">
        <v>1116.5</v>
      </c>
      <c r="J15" s="1501"/>
      <c r="K15" s="1501">
        <v>1132.2</v>
      </c>
      <c r="L15" s="1501"/>
      <c r="M15" s="1481">
        <v>1159.2</v>
      </c>
      <c r="N15" s="1481"/>
      <c r="O15" s="1180"/>
    </row>
    <row r="16" spans="1:19" ht="12" customHeight="1" x14ac:dyDescent="0.25">
      <c r="A16" s="1134"/>
      <c r="B16" s="1183"/>
      <c r="C16" s="770" t="s">
        <v>164</v>
      </c>
      <c r="D16" s="1155"/>
      <c r="E16" s="1501">
        <v>3124.2</v>
      </c>
      <c r="F16" s="1501"/>
      <c r="G16" s="1501">
        <v>3112.5</v>
      </c>
      <c r="H16" s="1501"/>
      <c r="I16" s="1501">
        <v>3157.2</v>
      </c>
      <c r="J16" s="1501"/>
      <c r="K16" s="1501">
        <v>3187.5</v>
      </c>
      <c r="L16" s="1501"/>
      <c r="M16" s="1481">
        <v>3177.1</v>
      </c>
      <c r="N16" s="1481"/>
      <c r="O16" s="1180"/>
    </row>
    <row r="17" spans="1:19" s="1187" customFormat="1" ht="17.25" customHeight="1" x14ac:dyDescent="0.25">
      <c r="A17" s="1184"/>
      <c r="B17" s="1185"/>
      <c r="C17" s="770" t="s">
        <v>165</v>
      </c>
      <c r="D17" s="1155"/>
      <c r="E17" s="1501">
        <v>3995.1</v>
      </c>
      <c r="F17" s="1501"/>
      <c r="G17" s="1501">
        <v>3971.6</v>
      </c>
      <c r="H17" s="1501"/>
      <c r="I17" s="1501">
        <v>4055.4</v>
      </c>
      <c r="J17" s="1501"/>
      <c r="K17" s="1501">
        <v>4106</v>
      </c>
      <c r="L17" s="1501"/>
      <c r="M17" s="1481">
        <v>4090.1</v>
      </c>
      <c r="N17" s="1481"/>
      <c r="O17" s="1186"/>
      <c r="P17" s="1135"/>
      <c r="Q17" s="1135"/>
      <c r="R17" s="1135"/>
      <c r="S17" s="1135"/>
    </row>
    <row r="18" spans="1:19" s="1187" customFormat="1" ht="12" customHeight="1" x14ac:dyDescent="0.25">
      <c r="A18" s="1184"/>
      <c r="B18" s="1185"/>
      <c r="C18" s="770" t="s">
        <v>166</v>
      </c>
      <c r="D18" s="1155"/>
      <c r="E18" s="1501">
        <v>566.5</v>
      </c>
      <c r="F18" s="1501"/>
      <c r="G18" s="1501">
        <v>541.70000000000005</v>
      </c>
      <c r="H18" s="1501"/>
      <c r="I18" s="1501">
        <v>547.20000000000005</v>
      </c>
      <c r="J18" s="1501"/>
      <c r="K18" s="1501">
        <v>555.5</v>
      </c>
      <c r="L18" s="1501"/>
      <c r="M18" s="1481">
        <v>553.5</v>
      </c>
      <c r="N18" s="1481"/>
      <c r="O18" s="1186"/>
    </row>
    <row r="19" spans="1:19" ht="17.25" customHeight="1" x14ac:dyDescent="0.25">
      <c r="A19" s="1134"/>
      <c r="B19" s="1183"/>
      <c r="C19" s="770" t="s">
        <v>167</v>
      </c>
      <c r="D19" s="1155"/>
      <c r="E19" s="1501">
        <v>3734.9</v>
      </c>
      <c r="F19" s="1501"/>
      <c r="G19" s="1501">
        <v>3712.9</v>
      </c>
      <c r="H19" s="1501"/>
      <c r="I19" s="1501">
        <v>3775.8</v>
      </c>
      <c r="J19" s="1501"/>
      <c r="K19" s="1501">
        <v>3822.9</v>
      </c>
      <c r="L19" s="1501"/>
      <c r="M19" s="1481">
        <v>3837.1</v>
      </c>
      <c r="N19" s="1481"/>
      <c r="O19" s="1180"/>
      <c r="P19" s="1187"/>
      <c r="Q19" s="1187"/>
      <c r="R19" s="1187"/>
      <c r="S19" s="1187"/>
    </row>
    <row r="20" spans="1:19" ht="12" customHeight="1" x14ac:dyDescent="0.25">
      <c r="A20" s="1134"/>
      <c r="B20" s="1183"/>
      <c r="C20" s="1188"/>
      <c r="D20" s="1264" t="s">
        <v>168</v>
      </c>
      <c r="E20" s="1501">
        <v>2906.7</v>
      </c>
      <c r="F20" s="1501"/>
      <c r="G20" s="1501">
        <v>2897.7</v>
      </c>
      <c r="H20" s="1501"/>
      <c r="I20" s="1501">
        <v>2920.8</v>
      </c>
      <c r="J20" s="1501"/>
      <c r="K20" s="1501">
        <v>2966.7</v>
      </c>
      <c r="L20" s="1501"/>
      <c r="M20" s="1481">
        <v>2987.5</v>
      </c>
      <c r="N20" s="1481"/>
      <c r="O20" s="1180"/>
      <c r="P20" s="1134"/>
    </row>
    <row r="21" spans="1:19" ht="12" customHeight="1" x14ac:dyDescent="0.25">
      <c r="A21" s="1134"/>
      <c r="B21" s="1183"/>
      <c r="C21" s="1188"/>
      <c r="D21" s="1264" t="s">
        <v>169</v>
      </c>
      <c r="E21" s="1501">
        <v>701.3</v>
      </c>
      <c r="F21" s="1501"/>
      <c r="G21" s="1501">
        <v>696</v>
      </c>
      <c r="H21" s="1501"/>
      <c r="I21" s="1501">
        <v>712.3</v>
      </c>
      <c r="J21" s="1501"/>
      <c r="K21" s="1501">
        <v>709.5</v>
      </c>
      <c r="L21" s="1501"/>
      <c r="M21" s="1481">
        <v>704</v>
      </c>
      <c r="N21" s="1481"/>
      <c r="O21" s="1180"/>
      <c r="P21" s="1134"/>
    </row>
    <row r="22" spans="1:19" ht="12" customHeight="1" x14ac:dyDescent="0.25">
      <c r="A22" s="1134"/>
      <c r="B22" s="1183"/>
      <c r="C22" s="1188"/>
      <c r="D22" s="1264" t="s">
        <v>129</v>
      </c>
      <c r="E22" s="1501">
        <v>126.9</v>
      </c>
      <c r="F22" s="1501"/>
      <c r="G22" s="1501">
        <v>119.3</v>
      </c>
      <c r="H22" s="1501"/>
      <c r="I22" s="1501">
        <v>142.69999999999999</v>
      </c>
      <c r="J22" s="1501"/>
      <c r="K22" s="1501">
        <v>146.69999999999999</v>
      </c>
      <c r="L22" s="1501"/>
      <c r="M22" s="1481">
        <v>145.6</v>
      </c>
      <c r="N22" s="1481"/>
      <c r="O22" s="1180"/>
      <c r="P22" s="1134"/>
    </row>
    <row r="23" spans="1:19" ht="12" customHeight="1" x14ac:dyDescent="0.25">
      <c r="A23" s="1134"/>
      <c r="B23" s="1183"/>
      <c r="C23" s="770" t="s">
        <v>170</v>
      </c>
      <c r="D23" s="1155"/>
      <c r="E23" s="1501">
        <v>805.6</v>
      </c>
      <c r="F23" s="1501"/>
      <c r="G23" s="1501">
        <v>768.6</v>
      </c>
      <c r="H23" s="1501"/>
      <c r="I23" s="1501">
        <v>798</v>
      </c>
      <c r="J23" s="1501"/>
      <c r="K23" s="1501">
        <v>808.4</v>
      </c>
      <c r="L23" s="1501"/>
      <c r="M23" s="1481">
        <v>781.3</v>
      </c>
      <c r="N23" s="1481"/>
      <c r="O23" s="1180"/>
      <c r="P23" s="1134"/>
    </row>
    <row r="24" spans="1:19" ht="12" customHeight="1" x14ac:dyDescent="0.25">
      <c r="A24" s="1134"/>
      <c r="B24" s="1183"/>
      <c r="C24" s="770" t="s">
        <v>129</v>
      </c>
      <c r="D24" s="1155"/>
      <c r="E24" s="1501">
        <v>21</v>
      </c>
      <c r="F24" s="1501"/>
      <c r="G24" s="1501">
        <v>31.7</v>
      </c>
      <c r="H24" s="1501"/>
      <c r="I24" s="1501">
        <v>28.7</v>
      </c>
      <c r="J24" s="1501"/>
      <c r="K24" s="1501">
        <v>30.2</v>
      </c>
      <c r="L24" s="1501"/>
      <c r="M24" s="1481">
        <v>25.2</v>
      </c>
      <c r="N24" s="1481"/>
      <c r="O24" s="1180"/>
      <c r="P24" s="1134"/>
    </row>
    <row r="25" spans="1:19" ht="17.25" customHeight="1" x14ac:dyDescent="0.25">
      <c r="A25" s="1134"/>
      <c r="B25" s="1183"/>
      <c r="C25" s="775" t="s">
        <v>171</v>
      </c>
      <c r="D25" s="775"/>
      <c r="E25" s="1499"/>
      <c r="F25" s="1499"/>
      <c r="G25" s="1499"/>
      <c r="H25" s="1499"/>
      <c r="I25" s="1499"/>
      <c r="J25" s="1499"/>
      <c r="K25" s="1499"/>
      <c r="L25" s="1499"/>
      <c r="M25" s="1500"/>
      <c r="N25" s="1500"/>
      <c r="O25" s="1180"/>
      <c r="P25" s="1134"/>
    </row>
    <row r="26" spans="1:19" s="1167" customFormat="1" ht="14.25" customHeight="1" x14ac:dyDescent="0.25">
      <c r="A26" s="1164"/>
      <c r="B26" s="1496" t="s">
        <v>172</v>
      </c>
      <c r="C26" s="1496"/>
      <c r="D26" s="1496"/>
      <c r="E26" s="1497">
        <v>64.3</v>
      </c>
      <c r="F26" s="1497"/>
      <c r="G26" s="1497">
        <v>64</v>
      </c>
      <c r="H26" s="1497"/>
      <c r="I26" s="1497">
        <v>65.099999999999994</v>
      </c>
      <c r="J26" s="1497"/>
      <c r="K26" s="1497">
        <v>66</v>
      </c>
      <c r="L26" s="1497"/>
      <c r="M26" s="1498">
        <v>65.900000000000006</v>
      </c>
      <c r="N26" s="1498"/>
      <c r="O26" s="1189"/>
      <c r="P26" s="1164"/>
    </row>
    <row r="27" spans="1:19" ht="12" customHeight="1" x14ac:dyDescent="0.25">
      <c r="A27" s="1134"/>
      <c r="B27" s="1183"/>
      <c r="C27" s="773"/>
      <c r="D27" s="1264" t="s">
        <v>72</v>
      </c>
      <c r="E27" s="1493">
        <v>67.5</v>
      </c>
      <c r="F27" s="1493"/>
      <c r="G27" s="1493">
        <v>66.599999999999994</v>
      </c>
      <c r="H27" s="1493"/>
      <c r="I27" s="1493">
        <v>68.3</v>
      </c>
      <c r="J27" s="1493"/>
      <c r="K27" s="1493">
        <v>69.3</v>
      </c>
      <c r="L27" s="1493"/>
      <c r="M27" s="1479">
        <v>68.8</v>
      </c>
      <c r="N27" s="1479"/>
      <c r="O27" s="1180"/>
      <c r="P27" s="1134"/>
    </row>
    <row r="28" spans="1:19" ht="12" customHeight="1" x14ac:dyDescent="0.25">
      <c r="A28" s="1134"/>
      <c r="B28" s="1183"/>
      <c r="C28" s="773"/>
      <c r="D28" s="1264" t="s">
        <v>71</v>
      </c>
      <c r="E28" s="1493">
        <v>61.3</v>
      </c>
      <c r="F28" s="1493"/>
      <c r="G28" s="1493">
        <v>61.5</v>
      </c>
      <c r="H28" s="1493"/>
      <c r="I28" s="1493">
        <v>62.2</v>
      </c>
      <c r="J28" s="1493"/>
      <c r="K28" s="1493">
        <v>62.9</v>
      </c>
      <c r="L28" s="1493"/>
      <c r="M28" s="1479">
        <v>63.2</v>
      </c>
      <c r="N28" s="1479"/>
      <c r="O28" s="1180"/>
      <c r="P28" s="1134"/>
    </row>
    <row r="29" spans="1:19" s="1167" customFormat="1" ht="14.25" customHeight="1" x14ac:dyDescent="0.25">
      <c r="A29" s="1164"/>
      <c r="B29" s="1496" t="s">
        <v>157</v>
      </c>
      <c r="C29" s="1496"/>
      <c r="D29" s="1496"/>
      <c r="E29" s="1497">
        <v>22.8</v>
      </c>
      <c r="F29" s="1497"/>
      <c r="G29" s="1497">
        <v>22.9</v>
      </c>
      <c r="H29" s="1497"/>
      <c r="I29" s="1497">
        <v>23.6</v>
      </c>
      <c r="J29" s="1497"/>
      <c r="K29" s="1497">
        <v>24.9</v>
      </c>
      <c r="L29" s="1497"/>
      <c r="M29" s="1498">
        <v>24.2</v>
      </c>
      <c r="N29" s="1498"/>
      <c r="O29" s="1189"/>
      <c r="P29" s="1164"/>
    </row>
    <row r="30" spans="1:19" ht="12" customHeight="1" x14ac:dyDescent="0.25">
      <c r="A30" s="1134"/>
      <c r="B30" s="1183"/>
      <c r="C30" s="773"/>
      <c r="D30" s="1264" t="s">
        <v>72</v>
      </c>
      <c r="E30" s="1493">
        <v>24.3</v>
      </c>
      <c r="F30" s="1493"/>
      <c r="G30" s="1493">
        <v>23.7</v>
      </c>
      <c r="H30" s="1493"/>
      <c r="I30" s="1493">
        <v>25.5</v>
      </c>
      <c r="J30" s="1493"/>
      <c r="K30" s="1493">
        <v>27</v>
      </c>
      <c r="L30" s="1493"/>
      <c r="M30" s="1479">
        <v>25.8</v>
      </c>
      <c r="N30" s="1479"/>
      <c r="O30" s="1180"/>
      <c r="P30" s="1134"/>
    </row>
    <row r="31" spans="1:19" ht="12" customHeight="1" x14ac:dyDescent="0.25">
      <c r="A31" s="1134"/>
      <c r="B31" s="1183"/>
      <c r="C31" s="773"/>
      <c r="D31" s="1264" t="s">
        <v>71</v>
      </c>
      <c r="E31" s="1493">
        <v>21.3</v>
      </c>
      <c r="F31" s="1493"/>
      <c r="G31" s="1493">
        <v>22.1</v>
      </c>
      <c r="H31" s="1493"/>
      <c r="I31" s="1493">
        <v>21.7</v>
      </c>
      <c r="J31" s="1493"/>
      <c r="K31" s="1493">
        <v>22.7</v>
      </c>
      <c r="L31" s="1493"/>
      <c r="M31" s="1479">
        <v>22.5</v>
      </c>
      <c r="N31" s="1479"/>
      <c r="O31" s="1180"/>
      <c r="P31" s="1134"/>
    </row>
    <row r="32" spans="1:19" s="1167" customFormat="1" ht="14.25" customHeight="1" x14ac:dyDescent="0.25">
      <c r="A32" s="1164"/>
      <c r="B32" s="1496" t="s">
        <v>173</v>
      </c>
      <c r="C32" s="1496"/>
      <c r="D32" s="1496"/>
      <c r="E32" s="1497">
        <v>50.4</v>
      </c>
      <c r="F32" s="1497"/>
      <c r="G32" s="1497">
        <v>50</v>
      </c>
      <c r="H32" s="1497"/>
      <c r="I32" s="1497">
        <v>52.2</v>
      </c>
      <c r="J32" s="1497"/>
      <c r="K32" s="1497">
        <v>53.2</v>
      </c>
      <c r="L32" s="1497"/>
      <c r="M32" s="1498">
        <v>52.9</v>
      </c>
      <c r="N32" s="1498"/>
      <c r="O32" s="1189"/>
      <c r="P32" s="1164"/>
    </row>
    <row r="33" spans="1:16" ht="12" customHeight="1" x14ac:dyDescent="0.25">
      <c r="A33" s="1134"/>
      <c r="B33" s="1183"/>
      <c r="C33" s="773"/>
      <c r="D33" s="1264" t="s">
        <v>72</v>
      </c>
      <c r="E33" s="1493">
        <v>56.6</v>
      </c>
      <c r="F33" s="1493"/>
      <c r="G33" s="1493">
        <v>55.1</v>
      </c>
      <c r="H33" s="1493"/>
      <c r="I33" s="1493">
        <v>58.9</v>
      </c>
      <c r="J33" s="1493"/>
      <c r="K33" s="1493">
        <v>60.6</v>
      </c>
      <c r="L33" s="1493"/>
      <c r="M33" s="1479">
        <v>59.3</v>
      </c>
      <c r="N33" s="1479"/>
      <c r="O33" s="1180"/>
      <c r="P33" s="1134"/>
    </row>
    <row r="34" spans="1:16" ht="12" customHeight="1" x14ac:dyDescent="0.25">
      <c r="A34" s="1134"/>
      <c r="B34" s="1183"/>
      <c r="C34" s="773"/>
      <c r="D34" s="1264" t="s">
        <v>71</v>
      </c>
      <c r="E34" s="1493">
        <v>44.9</v>
      </c>
      <c r="F34" s="1493"/>
      <c r="G34" s="1493">
        <v>45.5</v>
      </c>
      <c r="H34" s="1493"/>
      <c r="I34" s="1493">
        <v>46.1</v>
      </c>
      <c r="J34" s="1493"/>
      <c r="K34" s="1493">
        <v>46.6</v>
      </c>
      <c r="L34" s="1493"/>
      <c r="M34" s="1479">
        <v>47.2</v>
      </c>
      <c r="N34" s="1479"/>
      <c r="O34" s="1180"/>
      <c r="P34" s="1134"/>
    </row>
    <row r="35" spans="1:16" ht="17.25" customHeight="1" x14ac:dyDescent="0.25">
      <c r="A35" s="1134"/>
      <c r="B35" s="1183"/>
      <c r="C35" s="1494" t="s">
        <v>174</v>
      </c>
      <c r="D35" s="1494"/>
      <c r="E35" s="1495"/>
      <c r="F35" s="1495"/>
      <c r="G35" s="1495"/>
      <c r="H35" s="1495"/>
      <c r="I35" s="1495"/>
      <c r="J35" s="1495"/>
      <c r="K35" s="1495"/>
      <c r="L35" s="1495"/>
      <c r="M35" s="1492"/>
      <c r="N35" s="1492"/>
      <c r="O35" s="1180"/>
      <c r="P35" s="1134"/>
    </row>
    <row r="36" spans="1:16" ht="12" customHeight="1" x14ac:dyDescent="0.25">
      <c r="A36" s="1134"/>
      <c r="B36" s="1183"/>
      <c r="C36" s="1489" t="s">
        <v>172</v>
      </c>
      <c r="D36" s="1489"/>
      <c r="E36" s="1490">
        <f>+E28-E27</f>
        <v>-6.2000000000000028</v>
      </c>
      <c r="F36" s="1490"/>
      <c r="G36" s="1490">
        <f>+G28-G27</f>
        <v>-5.0999999999999943</v>
      </c>
      <c r="H36" s="1490"/>
      <c r="I36" s="1490">
        <f>+I28-I27</f>
        <v>-6.0999999999999943</v>
      </c>
      <c r="J36" s="1490"/>
      <c r="K36" s="1490">
        <f>+K28-K27</f>
        <v>-6.3999999999999986</v>
      </c>
      <c r="L36" s="1490"/>
      <c r="M36" s="1491">
        <f>+M28-M27</f>
        <v>-5.5999999999999943</v>
      </c>
      <c r="N36" s="1491"/>
      <c r="O36" s="1180"/>
      <c r="P36" s="1134"/>
    </row>
    <row r="37" spans="1:16" ht="12" customHeight="1" x14ac:dyDescent="0.25">
      <c r="A37" s="1134"/>
      <c r="B37" s="1183"/>
      <c r="C37" s="1489" t="s">
        <v>157</v>
      </c>
      <c r="D37" s="1489"/>
      <c r="E37" s="1490">
        <f>+E31-E30</f>
        <v>-3</v>
      </c>
      <c r="F37" s="1490"/>
      <c r="G37" s="1490">
        <f>+G31-G30</f>
        <v>-1.5999999999999979</v>
      </c>
      <c r="H37" s="1490"/>
      <c r="I37" s="1490">
        <f>+I31-I30</f>
        <v>-3.8000000000000007</v>
      </c>
      <c r="J37" s="1490"/>
      <c r="K37" s="1490">
        <f>+K31-K30</f>
        <v>-4.3000000000000007</v>
      </c>
      <c r="L37" s="1490"/>
      <c r="M37" s="1491">
        <f>+M31-M30</f>
        <v>-3.3000000000000007</v>
      </c>
      <c r="N37" s="1491"/>
      <c r="O37" s="1180"/>
      <c r="P37" s="1134"/>
    </row>
    <row r="38" spans="1:16" ht="12" customHeight="1" x14ac:dyDescent="0.25">
      <c r="A38" s="1134"/>
      <c r="B38" s="1183"/>
      <c r="C38" s="1489" t="s">
        <v>173</v>
      </c>
      <c r="D38" s="1489"/>
      <c r="E38" s="1490">
        <f>+E34-E33</f>
        <v>-11.700000000000003</v>
      </c>
      <c r="F38" s="1490"/>
      <c r="G38" s="1490">
        <f>+G34-G33</f>
        <v>-9.6000000000000014</v>
      </c>
      <c r="H38" s="1490"/>
      <c r="I38" s="1490">
        <f>+I34-I33</f>
        <v>-12.799999999999997</v>
      </c>
      <c r="J38" s="1490"/>
      <c r="K38" s="1490">
        <f>+K34-K33</f>
        <v>-14</v>
      </c>
      <c r="L38" s="1490"/>
      <c r="M38" s="1491">
        <f>+M34-M33</f>
        <v>-12.099999999999994</v>
      </c>
      <c r="N38" s="1491"/>
      <c r="O38" s="1180"/>
      <c r="P38" s="1134"/>
    </row>
    <row r="39" spans="1:16" ht="12.75" customHeight="1" thickBot="1" x14ac:dyDescent="0.3">
      <c r="A39" s="1134"/>
      <c r="B39" s="1183"/>
      <c r="C39" s="1264"/>
      <c r="D39" s="1264"/>
      <c r="E39" s="1190"/>
      <c r="F39" s="1190"/>
      <c r="G39" s="1190"/>
      <c r="H39" s="1190"/>
      <c r="I39" s="1190"/>
      <c r="J39" s="1190"/>
      <c r="K39" s="1190"/>
      <c r="L39" s="1190"/>
      <c r="M39" s="1191"/>
      <c r="N39" s="1191"/>
      <c r="O39" s="1180"/>
      <c r="P39" s="1134"/>
    </row>
    <row r="40" spans="1:16" s="1187" customFormat="1" ht="13.5" customHeight="1" thickBot="1" x14ac:dyDescent="0.3">
      <c r="A40" s="1184"/>
      <c r="B40" s="1155"/>
      <c r="C40" s="1485" t="s">
        <v>562</v>
      </c>
      <c r="D40" s="1486"/>
      <c r="E40" s="1486"/>
      <c r="F40" s="1486"/>
      <c r="G40" s="1486"/>
      <c r="H40" s="1486"/>
      <c r="I40" s="1486"/>
      <c r="J40" s="1486"/>
      <c r="K40" s="1486"/>
      <c r="L40" s="1486"/>
      <c r="M40" s="1486"/>
      <c r="N40" s="1487"/>
      <c r="O40" s="1186"/>
      <c r="P40" s="1184"/>
    </row>
    <row r="41" spans="1:16" s="1187" customFormat="1" ht="3.75" customHeight="1" x14ac:dyDescent="0.25">
      <c r="A41" s="1184"/>
      <c r="B41" s="1155"/>
      <c r="C41" s="1475" t="s">
        <v>160</v>
      </c>
      <c r="D41" s="1476"/>
      <c r="E41" s="1163"/>
      <c r="F41" s="1163"/>
      <c r="G41" s="1163"/>
      <c r="H41" s="1163"/>
      <c r="I41" s="1163"/>
      <c r="J41" s="1163"/>
      <c r="K41" s="1163"/>
      <c r="L41" s="1163"/>
      <c r="M41" s="1163"/>
      <c r="N41" s="1163"/>
      <c r="O41" s="1186"/>
      <c r="P41" s="1184"/>
    </row>
    <row r="42" spans="1:16" s="1187" customFormat="1" ht="12.75" customHeight="1" x14ac:dyDescent="0.25">
      <c r="A42" s="1184"/>
      <c r="B42" s="1155"/>
      <c r="C42" s="1476"/>
      <c r="D42" s="1476"/>
      <c r="E42" s="1145" t="s">
        <v>682</v>
      </c>
      <c r="F42" s="1146" t="s">
        <v>34</v>
      </c>
      <c r="G42" s="1145" t="s">
        <v>34</v>
      </c>
      <c r="H42" s="1146" t="s">
        <v>34</v>
      </c>
      <c r="I42" s="1147"/>
      <c r="J42" s="1146" t="s">
        <v>484</v>
      </c>
      <c r="K42" s="1148" t="s">
        <v>34</v>
      </c>
      <c r="L42" s="1149" t="s">
        <v>34</v>
      </c>
      <c r="M42" s="1149" t="s">
        <v>34</v>
      </c>
      <c r="N42" s="1150"/>
      <c r="O42" s="1186"/>
      <c r="P42" s="1184"/>
    </row>
    <row r="43" spans="1:16" s="1187" customFormat="1" ht="12.75" customHeight="1" x14ac:dyDescent="0.25">
      <c r="A43" s="1184"/>
      <c r="B43" s="1155"/>
      <c r="C43" s="1151"/>
      <c r="D43" s="1151"/>
      <c r="E43" s="1478" t="str">
        <f>+E7</f>
        <v>4.º trimestre</v>
      </c>
      <c r="F43" s="1478"/>
      <c r="G43" s="1478" t="str">
        <f>+G7</f>
        <v>1.º trimestre</v>
      </c>
      <c r="H43" s="1478"/>
      <c r="I43" s="1478" t="str">
        <f>+I7</f>
        <v>2.º trimestre</v>
      </c>
      <c r="J43" s="1478"/>
      <c r="K43" s="1478" t="str">
        <f>+K7</f>
        <v>3.º trimestre</v>
      </c>
      <c r="L43" s="1478"/>
      <c r="M43" s="1478" t="str">
        <f>+M7</f>
        <v>4.º trimestre</v>
      </c>
      <c r="N43" s="1478"/>
      <c r="O43" s="1186"/>
      <c r="P43" s="1184"/>
    </row>
    <row r="44" spans="1:16" s="1187" customFormat="1" ht="12.75" customHeight="1" x14ac:dyDescent="0.25">
      <c r="A44" s="1184"/>
      <c r="B44" s="1155"/>
      <c r="C44" s="1151"/>
      <c r="D44" s="1151"/>
      <c r="E44" s="782" t="s">
        <v>161</v>
      </c>
      <c r="F44" s="782" t="s">
        <v>106</v>
      </c>
      <c r="G44" s="782" t="s">
        <v>161</v>
      </c>
      <c r="H44" s="782" t="s">
        <v>106</v>
      </c>
      <c r="I44" s="783" t="s">
        <v>161</v>
      </c>
      <c r="J44" s="783" t="s">
        <v>106</v>
      </c>
      <c r="K44" s="783" t="s">
        <v>161</v>
      </c>
      <c r="L44" s="783" t="s">
        <v>106</v>
      </c>
      <c r="M44" s="783" t="s">
        <v>161</v>
      </c>
      <c r="N44" s="783" t="s">
        <v>106</v>
      </c>
      <c r="O44" s="1186"/>
      <c r="P44" s="1184"/>
    </row>
    <row r="45" spans="1:16" s="1187" customFormat="1" ht="15" customHeight="1" x14ac:dyDescent="0.25">
      <c r="A45" s="1184"/>
      <c r="B45" s="1281"/>
      <c r="C45" s="1470" t="s">
        <v>13</v>
      </c>
      <c r="D45" s="1470"/>
      <c r="E45" s="1274">
        <v>4561.5</v>
      </c>
      <c r="F45" s="1282">
        <f>+E45/E45*100</f>
        <v>100</v>
      </c>
      <c r="G45" s="1274">
        <v>4513.3</v>
      </c>
      <c r="H45" s="1282">
        <f>+G45/G45*100</f>
        <v>100</v>
      </c>
      <c r="I45" s="1274">
        <v>4602.5</v>
      </c>
      <c r="J45" s="1282">
        <f>+I45/I45*100</f>
        <v>100</v>
      </c>
      <c r="K45" s="1274">
        <v>4661.5</v>
      </c>
      <c r="L45" s="1282">
        <f>+K45/K45*100</f>
        <v>100</v>
      </c>
      <c r="M45" s="1193">
        <v>4643.6000000000004</v>
      </c>
      <c r="N45" s="1283">
        <f>+M45/M45*100</f>
        <v>100</v>
      </c>
      <c r="O45" s="1186"/>
      <c r="P45" s="1184"/>
    </row>
    <row r="46" spans="1:16" s="1187" customFormat="1" ht="12.75" customHeight="1" x14ac:dyDescent="0.25">
      <c r="A46" s="1184"/>
      <c r="B46" s="1155"/>
      <c r="C46" s="774"/>
      <c r="D46" s="1264" t="s">
        <v>72</v>
      </c>
      <c r="E46" s="1275">
        <v>2352</v>
      </c>
      <c r="F46" s="1284">
        <f>+E46/E45*100</f>
        <v>51.561986188753693</v>
      </c>
      <c r="G46" s="1275">
        <v>2303.9</v>
      </c>
      <c r="H46" s="1284">
        <f>+G46/G45*100</f>
        <v>51.046905811712051</v>
      </c>
      <c r="I46" s="1275">
        <v>2364.3000000000002</v>
      </c>
      <c r="J46" s="1284">
        <f>+I46/I45*100</f>
        <v>51.36990765888104</v>
      </c>
      <c r="K46" s="1275">
        <v>2400.6</v>
      </c>
      <c r="L46" s="1284">
        <f>+K46/K45*100</f>
        <v>51.498444706639489</v>
      </c>
      <c r="M46" s="1195">
        <v>2377</v>
      </c>
      <c r="N46" s="1285">
        <f>+M46/M45*100</f>
        <v>51.188732879662325</v>
      </c>
      <c r="O46" s="1186"/>
      <c r="P46" s="1184"/>
    </row>
    <row r="47" spans="1:16" s="1187" customFormat="1" ht="12.75" customHeight="1" x14ac:dyDescent="0.25">
      <c r="A47" s="1184"/>
      <c r="B47" s="1155"/>
      <c r="C47" s="774"/>
      <c r="D47" s="1264" t="s">
        <v>71</v>
      </c>
      <c r="E47" s="1275">
        <v>2209.5</v>
      </c>
      <c r="F47" s="1284">
        <f>+E47/E45*100</f>
        <v>48.4380138112463</v>
      </c>
      <c r="G47" s="1275">
        <v>2209.4</v>
      </c>
      <c r="H47" s="1284">
        <f>+G47/G45*100</f>
        <v>48.953094188287949</v>
      </c>
      <c r="I47" s="1275">
        <v>2238.3000000000002</v>
      </c>
      <c r="J47" s="1284">
        <f>+I47/I45*100</f>
        <v>48.632265073329719</v>
      </c>
      <c r="K47" s="1275">
        <v>2260.9</v>
      </c>
      <c r="L47" s="1284">
        <f>+K47/K45*100</f>
        <v>48.501555293360511</v>
      </c>
      <c r="M47" s="1195">
        <v>2266.6999999999998</v>
      </c>
      <c r="N47" s="1285">
        <f>+M47/M45*100</f>
        <v>48.81342062193125</v>
      </c>
      <c r="O47" s="1186"/>
      <c r="P47" s="1184"/>
    </row>
    <row r="48" spans="1:16" s="1187" customFormat="1" ht="14.25" customHeight="1" x14ac:dyDescent="0.25">
      <c r="A48" s="1184"/>
      <c r="B48" s="1155"/>
      <c r="C48" s="770" t="s">
        <v>157</v>
      </c>
      <c r="D48" s="776"/>
      <c r="E48" s="1276">
        <v>251.2</v>
      </c>
      <c r="F48" s="1286">
        <f>+E48/E$45*100</f>
        <v>5.5069604296832182</v>
      </c>
      <c r="G48" s="1276">
        <v>252.4</v>
      </c>
      <c r="H48" s="1286">
        <f>+G48/G$45*100</f>
        <v>5.592360357166597</v>
      </c>
      <c r="I48" s="1276">
        <v>259.39999999999998</v>
      </c>
      <c r="J48" s="1286">
        <f>+I48/I$45*100</f>
        <v>5.6360673546985334</v>
      </c>
      <c r="K48" s="1276">
        <v>272.89999999999998</v>
      </c>
      <c r="L48" s="1286">
        <f>+K48/K$45*100</f>
        <v>5.8543387321677569</v>
      </c>
      <c r="M48" s="1194">
        <v>265</v>
      </c>
      <c r="N48" s="1287">
        <f>+M48/M$45*100</f>
        <v>5.7067792230166248</v>
      </c>
      <c r="O48" s="1186"/>
      <c r="P48" s="1184"/>
    </row>
    <row r="49" spans="1:16" s="1187" customFormat="1" ht="12.75" customHeight="1" x14ac:dyDescent="0.25">
      <c r="A49" s="1184"/>
      <c r="B49" s="1155"/>
      <c r="C49" s="773"/>
      <c r="D49" s="1288" t="s">
        <v>72</v>
      </c>
      <c r="E49" s="1275">
        <v>135.5</v>
      </c>
      <c r="F49" s="1284">
        <f>+E49/E48*100</f>
        <v>53.941082802547768</v>
      </c>
      <c r="G49" s="1275">
        <v>132.6</v>
      </c>
      <c r="H49" s="1284">
        <f>+G49/G48*100</f>
        <v>52.535657686212353</v>
      </c>
      <c r="I49" s="1275">
        <v>142.30000000000001</v>
      </c>
      <c r="J49" s="1284">
        <f>+I49/I48*100</f>
        <v>54.857363145720903</v>
      </c>
      <c r="K49" s="1275">
        <v>150.4</v>
      </c>
      <c r="L49" s="1284">
        <f>+K49/K48*100</f>
        <v>55.111762550384761</v>
      </c>
      <c r="M49" s="1195">
        <v>143.9</v>
      </c>
      <c r="N49" s="1285">
        <f>+M49/M48*100</f>
        <v>54.301886792452834</v>
      </c>
      <c r="O49" s="1186"/>
      <c r="P49" s="1184"/>
    </row>
    <row r="50" spans="1:16" s="1187" customFormat="1" ht="12.75" customHeight="1" x14ac:dyDescent="0.25">
      <c r="A50" s="1184"/>
      <c r="B50" s="1155"/>
      <c r="C50" s="773"/>
      <c r="D50" s="1288" t="s">
        <v>71</v>
      </c>
      <c r="E50" s="1275">
        <v>115.7</v>
      </c>
      <c r="F50" s="1284">
        <f>+E50/E48*100</f>
        <v>46.058917197452232</v>
      </c>
      <c r="G50" s="1275">
        <v>119.8</v>
      </c>
      <c r="H50" s="1284">
        <f>+G50/G48*100</f>
        <v>47.46434231378764</v>
      </c>
      <c r="I50" s="1275">
        <v>117.1</v>
      </c>
      <c r="J50" s="1284">
        <f>+I50/I48*100</f>
        <v>45.142636854279104</v>
      </c>
      <c r="K50" s="1275">
        <v>122.4</v>
      </c>
      <c r="L50" s="1284">
        <f>+K50/K48*100</f>
        <v>44.851593990472708</v>
      </c>
      <c r="M50" s="1195">
        <v>121.1</v>
      </c>
      <c r="N50" s="1285">
        <f>+M50/M48*100</f>
        <v>45.698113207547166</v>
      </c>
      <c r="O50" s="1186"/>
      <c r="P50" s="1184"/>
    </row>
    <row r="51" spans="1:16" s="1187" customFormat="1" ht="14.25" customHeight="1" x14ac:dyDescent="0.25">
      <c r="A51" s="1184"/>
      <c r="B51" s="1155"/>
      <c r="C51" s="770" t="s">
        <v>559</v>
      </c>
      <c r="D51" s="776"/>
      <c r="E51" s="1276">
        <v>932</v>
      </c>
      <c r="F51" s="1286">
        <f>+E51/E$45*100</f>
        <v>20.431875479557164</v>
      </c>
      <c r="G51" s="1276">
        <v>919.5</v>
      </c>
      <c r="H51" s="1286">
        <f>+G51/G$45*100</f>
        <v>20.373119446967848</v>
      </c>
      <c r="I51" s="1276">
        <v>923.1</v>
      </c>
      <c r="J51" s="1286">
        <f>+I51/I$45*100</f>
        <v>20.056491037479631</v>
      </c>
      <c r="K51" s="1276">
        <v>929.8</v>
      </c>
      <c r="L51" s="1286">
        <f>+K51/K$45*100</f>
        <v>19.946369194465298</v>
      </c>
      <c r="M51" s="1194">
        <v>919.8</v>
      </c>
      <c r="N51" s="1287">
        <f>+M51/M$45*100</f>
        <v>19.807907657851665</v>
      </c>
      <c r="O51" s="1289"/>
      <c r="P51" s="1184"/>
    </row>
    <row r="52" spans="1:16" s="1187" customFormat="1" ht="12.75" customHeight="1" x14ac:dyDescent="0.25">
      <c r="A52" s="1184"/>
      <c r="B52" s="1155"/>
      <c r="C52" s="773"/>
      <c r="D52" s="1288" t="s">
        <v>72</v>
      </c>
      <c r="E52" s="1275">
        <v>461.2</v>
      </c>
      <c r="F52" s="1284">
        <f>+E52/E51*100</f>
        <v>49.484978540772531</v>
      </c>
      <c r="G52" s="1275">
        <v>457</v>
      </c>
      <c r="H52" s="1284">
        <f>+G52/G51*100</f>
        <v>49.700924415443176</v>
      </c>
      <c r="I52" s="1275">
        <v>462.6</v>
      </c>
      <c r="J52" s="1284">
        <f>+I52/I51*100</f>
        <v>50.113747156321097</v>
      </c>
      <c r="K52" s="1275">
        <v>463.8</v>
      </c>
      <c r="L52" s="1284">
        <f>+K52/K51*100</f>
        <v>49.8816949881695</v>
      </c>
      <c r="M52" s="1195">
        <v>456.4</v>
      </c>
      <c r="N52" s="1285">
        <f>+M52/M51*100</f>
        <v>49.61948249619482</v>
      </c>
      <c r="O52" s="1186"/>
      <c r="P52" s="1184"/>
    </row>
    <row r="53" spans="1:16" s="1187" customFormat="1" ht="12.75" customHeight="1" x14ac:dyDescent="0.25">
      <c r="A53" s="1184"/>
      <c r="B53" s="1155"/>
      <c r="C53" s="773"/>
      <c r="D53" s="1288" t="s">
        <v>71</v>
      </c>
      <c r="E53" s="1275">
        <v>470.8</v>
      </c>
      <c r="F53" s="1284">
        <f>+E53/E51*100</f>
        <v>50.515021459227469</v>
      </c>
      <c r="G53" s="1275">
        <v>462.6</v>
      </c>
      <c r="H53" s="1284">
        <f>+G53/G51*100</f>
        <v>50.309951060358891</v>
      </c>
      <c r="I53" s="1275">
        <v>460.5</v>
      </c>
      <c r="J53" s="1284">
        <f>+I53/I51*100</f>
        <v>49.886252843678911</v>
      </c>
      <c r="K53" s="1275">
        <v>466</v>
      </c>
      <c r="L53" s="1284">
        <f>+K53/K51*100</f>
        <v>50.1183050118305</v>
      </c>
      <c r="M53" s="1195">
        <v>463.4</v>
      </c>
      <c r="N53" s="1285">
        <f>+M53/M51*100</f>
        <v>50.38051750380518</v>
      </c>
      <c r="O53" s="1186"/>
      <c r="P53" s="1184"/>
    </row>
    <row r="54" spans="1:16" s="1187" customFormat="1" ht="14.25" customHeight="1" x14ac:dyDescent="0.25">
      <c r="A54" s="1184"/>
      <c r="B54" s="1155"/>
      <c r="C54" s="770" t="s">
        <v>560</v>
      </c>
      <c r="D54" s="776"/>
      <c r="E54" s="1276">
        <v>1305.5999999999999</v>
      </c>
      <c r="F54" s="1286">
        <f>+E54/E$45*100</f>
        <v>28.622163761920422</v>
      </c>
      <c r="G54" s="1276">
        <v>1296</v>
      </c>
      <c r="H54" s="1286">
        <f>+G54/G$45*100</f>
        <v>28.715130835530545</v>
      </c>
      <c r="I54" s="1276">
        <v>1310.2</v>
      </c>
      <c r="J54" s="1286">
        <f>+I54/I$45*100</f>
        <v>28.467137425312334</v>
      </c>
      <c r="K54" s="1276">
        <v>1315.7</v>
      </c>
      <c r="L54" s="1286">
        <f>+K54/K$45*100</f>
        <v>28.224820336801461</v>
      </c>
      <c r="M54" s="1194">
        <v>1310.5999999999999</v>
      </c>
      <c r="N54" s="1287">
        <f>+M54/M$45*100</f>
        <v>28.223791885605991</v>
      </c>
      <c r="O54" s="1186"/>
      <c r="P54" s="1184"/>
    </row>
    <row r="55" spans="1:16" s="1187" customFormat="1" ht="12.75" customHeight="1" x14ac:dyDescent="0.25">
      <c r="A55" s="1184"/>
      <c r="B55" s="1155"/>
      <c r="C55" s="773"/>
      <c r="D55" s="1288" t="s">
        <v>72</v>
      </c>
      <c r="E55" s="1275">
        <v>649.29999999999995</v>
      </c>
      <c r="F55" s="1284">
        <f>+E55/E54*100</f>
        <v>49.731924019607845</v>
      </c>
      <c r="G55" s="1275">
        <v>642.1</v>
      </c>
      <c r="H55" s="1284">
        <f>+G55/G54*100</f>
        <v>49.54475308641976</v>
      </c>
      <c r="I55" s="1275">
        <v>650.5</v>
      </c>
      <c r="J55" s="1284">
        <f>+I55/I54*100</f>
        <v>49.648908563578075</v>
      </c>
      <c r="K55" s="1275">
        <v>649.29999999999995</v>
      </c>
      <c r="L55" s="1284">
        <f>+K55/K54*100</f>
        <v>49.350155810595112</v>
      </c>
      <c r="M55" s="1195">
        <v>645</v>
      </c>
      <c r="N55" s="1285">
        <f>+M55/M54*100</f>
        <v>49.214100412025033</v>
      </c>
      <c r="O55" s="1186"/>
      <c r="P55" s="1184"/>
    </row>
    <row r="56" spans="1:16" s="1187" customFormat="1" ht="12.75" customHeight="1" x14ac:dyDescent="0.25">
      <c r="A56" s="1184"/>
      <c r="B56" s="1155"/>
      <c r="C56" s="773"/>
      <c r="D56" s="1288" t="s">
        <v>71</v>
      </c>
      <c r="E56" s="1275">
        <v>656.4</v>
      </c>
      <c r="F56" s="1284">
        <f>+E56/E54*100</f>
        <v>50.275735294117652</v>
      </c>
      <c r="G56" s="1275">
        <v>653.9</v>
      </c>
      <c r="H56" s="1284">
        <f>+G56/G54*100</f>
        <v>50.45524691358024</v>
      </c>
      <c r="I56" s="1275">
        <v>659.7</v>
      </c>
      <c r="J56" s="1284">
        <f>+I56/I54*100</f>
        <v>50.351091436421925</v>
      </c>
      <c r="K56" s="1275">
        <v>666.4</v>
      </c>
      <c r="L56" s="1284">
        <f>+K56/K54*100</f>
        <v>50.649844189404881</v>
      </c>
      <c r="M56" s="1195">
        <v>665.6</v>
      </c>
      <c r="N56" s="1285">
        <f>+M56/M54*100</f>
        <v>50.785899587974981</v>
      </c>
      <c r="O56" s="1186"/>
      <c r="P56" s="1184"/>
    </row>
    <row r="57" spans="1:16" s="1187" customFormat="1" ht="14.25" customHeight="1" x14ac:dyDescent="0.25">
      <c r="A57" s="1184"/>
      <c r="B57" s="1155"/>
      <c r="C57" s="770" t="s">
        <v>561</v>
      </c>
      <c r="D57" s="776"/>
      <c r="E57" s="1276">
        <v>1829.9</v>
      </c>
      <c r="F57" s="1286">
        <f>+E57/E$45*100</f>
        <v>40.1161898498301</v>
      </c>
      <c r="G57" s="1276">
        <v>1830.3</v>
      </c>
      <c r="H57" s="1286">
        <f>+G57/G$45*100</f>
        <v>40.553475284160143</v>
      </c>
      <c r="I57" s="1276">
        <v>1876.7</v>
      </c>
      <c r="J57" s="1286">
        <f>+I57/I$45*100</f>
        <v>40.77566539923955</v>
      </c>
      <c r="K57" s="1276">
        <v>1898.3</v>
      </c>
      <c r="L57" s="1286">
        <f>+K57/K$45*100</f>
        <v>40.722943258607742</v>
      </c>
      <c r="M57" s="1194">
        <v>1905.1</v>
      </c>
      <c r="N57" s="1287">
        <f>+M57/M$45*100</f>
        <v>41.02635885950555</v>
      </c>
      <c r="O57" s="1186"/>
      <c r="P57" s="1184"/>
    </row>
    <row r="58" spans="1:16" s="1187" customFormat="1" ht="12.75" customHeight="1" x14ac:dyDescent="0.25">
      <c r="A58" s="1184"/>
      <c r="B58" s="1155"/>
      <c r="C58" s="773"/>
      <c r="D58" s="1288" t="s">
        <v>72</v>
      </c>
      <c r="E58" s="1275">
        <v>945.8</v>
      </c>
      <c r="F58" s="1284">
        <f>+E58/E57*100</f>
        <v>51.685884474561448</v>
      </c>
      <c r="G58" s="1275">
        <v>933.6</v>
      </c>
      <c r="H58" s="1284">
        <f>+G58/G57*100</f>
        <v>51.008031470250778</v>
      </c>
      <c r="I58" s="1275">
        <v>959.1</v>
      </c>
      <c r="J58" s="1284">
        <f>+I58/I57*100</f>
        <v>51.105664197793999</v>
      </c>
      <c r="K58" s="1275">
        <v>977.9</v>
      </c>
      <c r="L58" s="1284">
        <f>+K58/K57*100</f>
        <v>51.514512985302638</v>
      </c>
      <c r="M58" s="1195">
        <v>973.7</v>
      </c>
      <c r="N58" s="1285">
        <f>+M58/M57*100</f>
        <v>51.110177943415046</v>
      </c>
      <c r="O58" s="1186"/>
      <c r="P58" s="1184"/>
    </row>
    <row r="59" spans="1:16" s="1187" customFormat="1" ht="12.75" customHeight="1" x14ac:dyDescent="0.25">
      <c r="A59" s="1184"/>
      <c r="B59" s="1155"/>
      <c r="C59" s="773"/>
      <c r="D59" s="1288" t="s">
        <v>71</v>
      </c>
      <c r="E59" s="1275">
        <v>884.2</v>
      </c>
      <c r="F59" s="1284">
        <f>+E59/E57*100</f>
        <v>48.319580304934696</v>
      </c>
      <c r="G59" s="1275">
        <v>896.7</v>
      </c>
      <c r="H59" s="1284">
        <f>+G59/G57*100</f>
        <v>48.991968529749222</v>
      </c>
      <c r="I59" s="1275">
        <v>917.7</v>
      </c>
      <c r="J59" s="1284">
        <f>+I59/I57*100</f>
        <v>48.899664304364045</v>
      </c>
      <c r="K59" s="1275">
        <v>920.4</v>
      </c>
      <c r="L59" s="1284">
        <f>+K59/K57*100</f>
        <v>48.485487014697362</v>
      </c>
      <c r="M59" s="1195">
        <v>931.4</v>
      </c>
      <c r="N59" s="1285">
        <f>+M59/M57*100</f>
        <v>48.889822056584961</v>
      </c>
      <c r="O59" s="1186"/>
      <c r="P59" s="1184"/>
    </row>
    <row r="60" spans="1:16" s="1187" customFormat="1" ht="14.25" customHeight="1" x14ac:dyDescent="0.25">
      <c r="A60" s="1184"/>
      <c r="B60" s="1155"/>
      <c r="C60" s="770" t="s">
        <v>563</v>
      </c>
      <c r="D60" s="776"/>
      <c r="E60" s="1276">
        <v>242.8</v>
      </c>
      <c r="F60" s="1286">
        <f>+E60/E$45*100</f>
        <v>5.3228104790090986</v>
      </c>
      <c r="G60" s="1276">
        <v>215</v>
      </c>
      <c r="H60" s="1286">
        <f>+G60/G$45*100</f>
        <v>4.7636984024992799</v>
      </c>
      <c r="I60" s="1276">
        <v>233.1</v>
      </c>
      <c r="J60" s="1286">
        <f>+I60/I$45*100</f>
        <v>5.0646387832699622</v>
      </c>
      <c r="K60" s="1276">
        <v>244.8</v>
      </c>
      <c r="L60" s="1286">
        <f>+K60/K$45*100</f>
        <v>5.2515284779577387</v>
      </c>
      <c r="M60" s="1194">
        <v>243.1</v>
      </c>
      <c r="N60" s="1287">
        <f>+M60/M$45*100</f>
        <v>5.2351623740201561</v>
      </c>
      <c r="O60" s="1186"/>
      <c r="P60" s="1184"/>
    </row>
    <row r="61" spans="1:16" s="1187" customFormat="1" ht="12.75" customHeight="1" x14ac:dyDescent="0.25">
      <c r="A61" s="1184"/>
      <c r="B61" s="1155"/>
      <c r="C61" s="773"/>
      <c r="D61" s="1288" t="s">
        <v>72</v>
      </c>
      <c r="E61" s="1275">
        <v>160.30000000000001</v>
      </c>
      <c r="F61" s="1284">
        <f>+E61/E60*100</f>
        <v>66.021416803953869</v>
      </c>
      <c r="G61" s="1275">
        <v>138.6</v>
      </c>
      <c r="H61" s="1284">
        <f>+G61/G60*100</f>
        <v>64.465116279069761</v>
      </c>
      <c r="I61" s="1275">
        <v>149.80000000000001</v>
      </c>
      <c r="J61" s="1284">
        <f>+I61/I60*100</f>
        <v>64.26426426426427</v>
      </c>
      <c r="K61" s="1275">
        <v>159.19999999999999</v>
      </c>
      <c r="L61" s="1284">
        <f>+K61/K60*100</f>
        <v>65.032679738562081</v>
      </c>
      <c r="M61" s="1195">
        <v>157.9</v>
      </c>
      <c r="N61" s="1285">
        <f>+M61/M60*100</f>
        <v>64.952694364459077</v>
      </c>
      <c r="O61" s="1186"/>
      <c r="P61" s="1184"/>
    </row>
    <row r="62" spans="1:16" s="1187" customFormat="1" ht="12.75" customHeight="1" x14ac:dyDescent="0.25">
      <c r="A62" s="1184"/>
      <c r="B62" s="1155"/>
      <c r="C62" s="773"/>
      <c r="D62" s="1288" t="s">
        <v>71</v>
      </c>
      <c r="E62" s="1275">
        <v>82.5</v>
      </c>
      <c r="F62" s="1284">
        <f>+E62/E60*100</f>
        <v>33.978583196046124</v>
      </c>
      <c r="G62" s="1275">
        <v>76.400000000000006</v>
      </c>
      <c r="H62" s="1284">
        <f>+G62/G60*100</f>
        <v>35.534883720930232</v>
      </c>
      <c r="I62" s="1275">
        <v>83.3</v>
      </c>
      <c r="J62" s="1284">
        <f>+I62/I60*100</f>
        <v>35.735735735735737</v>
      </c>
      <c r="K62" s="1275">
        <v>85.6</v>
      </c>
      <c r="L62" s="1284">
        <f>+K62/K60*100</f>
        <v>34.967320261437905</v>
      </c>
      <c r="M62" s="1195">
        <v>85.2</v>
      </c>
      <c r="N62" s="1285">
        <f>+M62/M60*100</f>
        <v>35.04730563554093</v>
      </c>
      <c r="O62" s="1186"/>
      <c r="P62" s="1184"/>
    </row>
    <row r="63" spans="1:16" s="851" customFormat="1" ht="13.5" customHeight="1" x14ac:dyDescent="0.25">
      <c r="A63" s="883"/>
      <c r="B63" s="883"/>
      <c r="C63" s="884" t="s">
        <v>423</v>
      </c>
      <c r="D63" s="885"/>
      <c r="E63" s="886"/>
      <c r="F63" s="1168"/>
      <c r="G63" s="886"/>
      <c r="H63" s="1168"/>
      <c r="I63" s="886"/>
      <c r="J63" s="1168"/>
      <c r="K63" s="886"/>
      <c r="L63" s="1168"/>
      <c r="M63" s="886"/>
      <c r="N63" s="1168"/>
      <c r="O63" s="1186"/>
      <c r="P63" s="878"/>
    </row>
    <row r="64" spans="1:16" ht="13.5" customHeight="1" x14ac:dyDescent="0.25">
      <c r="A64" s="1134"/>
      <c r="B64" s="1130"/>
      <c r="C64" s="1169" t="s">
        <v>405</v>
      </c>
      <c r="D64" s="1138"/>
      <c r="E64" s="1170" t="s">
        <v>88</v>
      </c>
      <c r="F64" s="979"/>
      <c r="G64" s="1171"/>
      <c r="H64" s="1171"/>
      <c r="I64" s="1190"/>
      <c r="J64" s="1196"/>
      <c r="K64" s="1197"/>
      <c r="L64" s="1190"/>
      <c r="M64" s="1198"/>
      <c r="N64" s="1198"/>
      <c r="O64" s="1186"/>
      <c r="P64" s="1134"/>
    </row>
    <row r="65" spans="1:16" s="1167" customFormat="1" ht="13.5" customHeight="1" x14ac:dyDescent="0.25">
      <c r="A65" s="1164"/>
      <c r="B65" s="1199"/>
      <c r="C65" s="1199"/>
      <c r="D65" s="1199"/>
      <c r="E65" s="1130"/>
      <c r="F65" s="1130"/>
      <c r="G65" s="1130"/>
      <c r="H65" s="1130"/>
      <c r="I65" s="1130"/>
      <c r="J65" s="1130"/>
      <c r="K65" s="1488">
        <v>42767</v>
      </c>
      <c r="L65" s="1488"/>
      <c r="M65" s="1488"/>
      <c r="N65" s="1488"/>
      <c r="O65" s="1200">
        <v>7</v>
      </c>
      <c r="P65" s="1134"/>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5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ColWidth="9.109375" defaultRowHeight="13.2" x14ac:dyDescent="0.25"/>
  <cols>
    <col min="1" max="1" width="1" style="1135" customWidth="1"/>
    <col min="2" max="2" width="2.5546875" style="1135" customWidth="1"/>
    <col min="3" max="3" width="1" style="1135" customWidth="1"/>
    <col min="4" max="4" width="32.44140625" style="1135" customWidth="1"/>
    <col min="5" max="5" width="7.44140625" style="1135" customWidth="1"/>
    <col min="6" max="6" width="5.109375" style="1135" customWidth="1"/>
    <col min="7" max="7" width="7.44140625" style="1135" customWidth="1"/>
    <col min="8" max="8" width="5.109375" style="1135" customWidth="1"/>
    <col min="9" max="9" width="7.44140625" style="1135" customWidth="1"/>
    <col min="10" max="10" width="5.109375" style="1135" customWidth="1"/>
    <col min="11" max="11" width="7.44140625" style="1135" customWidth="1"/>
    <col min="12" max="12" width="5.109375" style="1135" customWidth="1"/>
    <col min="13" max="13" width="7.44140625" style="1135" customWidth="1"/>
    <col min="14" max="14" width="5.109375" style="1135" customWidth="1"/>
    <col min="15" max="15" width="2.5546875" style="1135" customWidth="1"/>
    <col min="16" max="16" width="1" style="1135" customWidth="1"/>
    <col min="17" max="16384" width="9.109375" style="1135"/>
  </cols>
  <sheetData>
    <row r="1" spans="1:16" ht="13.5" customHeight="1" x14ac:dyDescent="0.25">
      <c r="A1" s="1134"/>
      <c r="B1" s="1290"/>
      <c r="C1" s="1290"/>
      <c r="D1" s="1290"/>
      <c r="E1" s="1131"/>
      <c r="F1" s="1131"/>
      <c r="G1" s="1131"/>
      <c r="H1" s="1131"/>
      <c r="I1" s="1519" t="s">
        <v>320</v>
      </c>
      <c r="J1" s="1519"/>
      <c r="K1" s="1519"/>
      <c r="L1" s="1519"/>
      <c r="M1" s="1519"/>
      <c r="N1" s="1519"/>
      <c r="O1" s="1133"/>
      <c r="P1" s="1134"/>
    </row>
    <row r="2" spans="1:16" ht="6" customHeight="1" x14ac:dyDescent="0.25">
      <c r="A2" s="1134"/>
      <c r="B2" s="1202"/>
      <c r="C2" s="1205"/>
      <c r="D2" s="1205"/>
      <c r="E2" s="1206"/>
      <c r="F2" s="1206"/>
      <c r="G2" s="1206"/>
      <c r="H2" s="1206"/>
      <c r="I2" s="1130"/>
      <c r="J2" s="1130"/>
      <c r="K2" s="1130"/>
      <c r="L2" s="1130"/>
      <c r="M2" s="1130"/>
      <c r="N2" s="1263"/>
      <c r="O2" s="1130"/>
      <c r="P2" s="1134"/>
    </row>
    <row r="3" spans="1:16" ht="10.5" customHeight="1" thickBot="1" x14ac:dyDescent="0.3">
      <c r="A3" s="1134"/>
      <c r="B3" s="1203"/>
      <c r="C3" s="1204"/>
      <c r="D3" s="1205"/>
      <c r="E3" s="1206"/>
      <c r="F3" s="1206"/>
      <c r="G3" s="1206"/>
      <c r="H3" s="1206"/>
      <c r="I3" s="1130"/>
      <c r="J3" s="1130"/>
      <c r="K3" s="1130"/>
      <c r="L3" s="1130"/>
      <c r="M3" s="1480" t="s">
        <v>73</v>
      </c>
      <c r="N3" s="1480"/>
      <c r="O3" s="1130"/>
      <c r="P3" s="1134"/>
    </row>
    <row r="4" spans="1:16" s="1142" customFormat="1" ht="13.5" customHeight="1" thickBot="1" x14ac:dyDescent="0.3">
      <c r="A4" s="1140"/>
      <c r="B4" s="1141"/>
      <c r="C4" s="1509" t="s">
        <v>180</v>
      </c>
      <c r="D4" s="1510"/>
      <c r="E4" s="1510"/>
      <c r="F4" s="1510"/>
      <c r="G4" s="1510"/>
      <c r="H4" s="1510"/>
      <c r="I4" s="1510"/>
      <c r="J4" s="1510"/>
      <c r="K4" s="1510"/>
      <c r="L4" s="1510"/>
      <c r="M4" s="1510"/>
      <c r="N4" s="1511"/>
      <c r="O4" s="1130"/>
      <c r="P4" s="1140"/>
    </row>
    <row r="5" spans="1:16" ht="3" customHeight="1" x14ac:dyDescent="0.25">
      <c r="A5" s="1134"/>
      <c r="B5" s="1137"/>
      <c r="C5" s="1475" t="s">
        <v>156</v>
      </c>
      <c r="D5" s="1476"/>
      <c r="E5" s="1207"/>
      <c r="F5" s="1207"/>
      <c r="G5" s="1207"/>
      <c r="H5" s="1207"/>
      <c r="I5" s="1207"/>
      <c r="J5" s="1207"/>
      <c r="K5" s="1201"/>
      <c r="L5" s="1208"/>
      <c r="M5" s="1208"/>
      <c r="N5" s="1208"/>
      <c r="O5" s="1130"/>
      <c r="P5" s="1140"/>
    </row>
    <row r="6" spans="1:16" ht="12.75" customHeight="1" x14ac:dyDescent="0.25">
      <c r="A6" s="1134"/>
      <c r="B6" s="1137"/>
      <c r="C6" s="1477"/>
      <c r="D6" s="1477"/>
      <c r="E6" s="1145">
        <v>2015</v>
      </c>
      <c r="F6" s="1146" t="s">
        <v>34</v>
      </c>
      <c r="G6" s="1145" t="s">
        <v>34</v>
      </c>
      <c r="H6" s="1146" t="s">
        <v>34</v>
      </c>
      <c r="I6" s="1147"/>
      <c r="J6" s="1146" t="s">
        <v>484</v>
      </c>
      <c r="K6" s="1148" t="s">
        <v>34</v>
      </c>
      <c r="L6" s="1149" t="s">
        <v>34</v>
      </c>
      <c r="M6" s="1149" t="s">
        <v>34</v>
      </c>
      <c r="N6" s="1150"/>
      <c r="O6" s="1130"/>
      <c r="P6" s="1140"/>
    </row>
    <row r="7" spans="1:16" x14ac:dyDescent="0.25">
      <c r="A7" s="1134"/>
      <c r="B7" s="1137"/>
      <c r="C7" s="1179"/>
      <c r="D7" s="1179"/>
      <c r="E7" s="1478" t="str">
        <f>+'6populacao1'!E7</f>
        <v>4.º trimestre</v>
      </c>
      <c r="F7" s="1478"/>
      <c r="G7" s="1478" t="str">
        <f>+'6populacao1'!G7</f>
        <v>1.º trimestre</v>
      </c>
      <c r="H7" s="1478"/>
      <c r="I7" s="1478" t="str">
        <f>+'6populacao1'!I7</f>
        <v>2.º trimestre</v>
      </c>
      <c r="J7" s="1478"/>
      <c r="K7" s="1478" t="str">
        <f>+'6populacao1'!K7</f>
        <v>3.º trimestre</v>
      </c>
      <c r="L7" s="1478"/>
      <c r="M7" s="1478" t="str">
        <f>+'6populacao1'!M7</f>
        <v>4.º trimestre</v>
      </c>
      <c r="N7" s="1478"/>
      <c r="O7" s="1130"/>
      <c r="P7" s="1140"/>
    </row>
    <row r="8" spans="1:16" s="1154" customFormat="1" ht="18.75" customHeight="1" x14ac:dyDescent="0.25">
      <c r="A8" s="1152"/>
      <c r="B8" s="1137"/>
      <c r="C8" s="1470" t="s">
        <v>181</v>
      </c>
      <c r="D8" s="1470"/>
      <c r="E8" s="1515">
        <v>633.9</v>
      </c>
      <c r="F8" s="1515"/>
      <c r="G8" s="1515">
        <v>640.20000000000005</v>
      </c>
      <c r="H8" s="1515"/>
      <c r="I8" s="1515">
        <v>559.29999999999995</v>
      </c>
      <c r="J8" s="1515"/>
      <c r="K8" s="1515">
        <v>549.5</v>
      </c>
      <c r="L8" s="1515"/>
      <c r="M8" s="1516">
        <v>543.20000000000005</v>
      </c>
      <c r="N8" s="1516"/>
      <c r="O8" s="1130"/>
      <c r="P8" s="1140"/>
    </row>
    <row r="9" spans="1:16" ht="13.5" customHeight="1" x14ac:dyDescent="0.25">
      <c r="A9" s="1134"/>
      <c r="B9" s="1137"/>
      <c r="C9" s="770" t="s">
        <v>72</v>
      </c>
      <c r="D9" s="1184"/>
      <c r="E9" s="1517">
        <v>321.10000000000002</v>
      </c>
      <c r="F9" s="1517"/>
      <c r="G9" s="1517">
        <v>326.10000000000002</v>
      </c>
      <c r="H9" s="1517"/>
      <c r="I9" s="1517">
        <v>285</v>
      </c>
      <c r="J9" s="1517"/>
      <c r="K9" s="1517">
        <v>277.10000000000002</v>
      </c>
      <c r="L9" s="1517"/>
      <c r="M9" s="1518">
        <v>275.7</v>
      </c>
      <c r="N9" s="1518"/>
      <c r="O9" s="1130"/>
      <c r="P9" s="1140"/>
    </row>
    <row r="10" spans="1:16" ht="13.5" customHeight="1" x14ac:dyDescent="0.25">
      <c r="A10" s="1134"/>
      <c r="B10" s="1137"/>
      <c r="C10" s="770" t="s">
        <v>71</v>
      </c>
      <c r="D10" s="1184"/>
      <c r="E10" s="1517">
        <v>312.8</v>
      </c>
      <c r="F10" s="1517"/>
      <c r="G10" s="1517">
        <v>314.10000000000002</v>
      </c>
      <c r="H10" s="1517"/>
      <c r="I10" s="1517">
        <v>274.3</v>
      </c>
      <c r="J10" s="1517"/>
      <c r="K10" s="1517">
        <v>272.39999999999998</v>
      </c>
      <c r="L10" s="1517"/>
      <c r="M10" s="1518">
        <v>267.39999999999998</v>
      </c>
      <c r="N10" s="1518"/>
      <c r="O10" s="1130"/>
      <c r="P10" s="1140"/>
    </row>
    <row r="11" spans="1:16" ht="19.5" customHeight="1" x14ac:dyDescent="0.25">
      <c r="A11" s="1134"/>
      <c r="B11" s="1137"/>
      <c r="C11" s="770" t="s">
        <v>157</v>
      </c>
      <c r="D11" s="1184"/>
      <c r="E11" s="1517">
        <v>122.3</v>
      </c>
      <c r="F11" s="1517"/>
      <c r="G11" s="1517">
        <v>113.5</v>
      </c>
      <c r="H11" s="1517"/>
      <c r="I11" s="1517">
        <v>95.4</v>
      </c>
      <c r="J11" s="1517"/>
      <c r="K11" s="1517">
        <v>96.5</v>
      </c>
      <c r="L11" s="1517"/>
      <c r="M11" s="1518">
        <v>101.8</v>
      </c>
      <c r="N11" s="1518"/>
      <c r="O11" s="1130"/>
      <c r="P11" s="1140"/>
    </row>
    <row r="12" spans="1:16" ht="13.5" customHeight="1" x14ac:dyDescent="0.25">
      <c r="A12" s="1134"/>
      <c r="B12" s="1137"/>
      <c r="C12" s="770" t="s">
        <v>158</v>
      </c>
      <c r="D12" s="1184"/>
      <c r="E12" s="1517">
        <v>277.10000000000002</v>
      </c>
      <c r="F12" s="1517"/>
      <c r="G12" s="1517">
        <v>293</v>
      </c>
      <c r="H12" s="1517"/>
      <c r="I12" s="1517">
        <v>242.5</v>
      </c>
      <c r="J12" s="1517"/>
      <c r="K12" s="1517">
        <v>240.6</v>
      </c>
      <c r="L12" s="1517"/>
      <c r="M12" s="1518">
        <v>235.6</v>
      </c>
      <c r="N12" s="1518"/>
      <c r="O12" s="1130"/>
      <c r="P12" s="1134"/>
    </row>
    <row r="13" spans="1:16" ht="13.5" customHeight="1" x14ac:dyDescent="0.25">
      <c r="A13" s="1134"/>
      <c r="B13" s="1137"/>
      <c r="C13" s="770" t="s">
        <v>159</v>
      </c>
      <c r="D13" s="1184"/>
      <c r="E13" s="1517">
        <v>234.5</v>
      </c>
      <c r="F13" s="1517"/>
      <c r="G13" s="1517">
        <v>233.6</v>
      </c>
      <c r="H13" s="1517"/>
      <c r="I13" s="1517">
        <v>221.4</v>
      </c>
      <c r="J13" s="1517"/>
      <c r="K13" s="1517">
        <v>212.4</v>
      </c>
      <c r="L13" s="1517"/>
      <c r="M13" s="1518">
        <v>205.8</v>
      </c>
      <c r="N13" s="1518"/>
      <c r="O13" s="1130"/>
      <c r="P13" s="1134"/>
    </row>
    <row r="14" spans="1:16" ht="19.5" customHeight="1" x14ac:dyDescent="0.25">
      <c r="A14" s="1134"/>
      <c r="B14" s="1137"/>
      <c r="C14" s="770" t="s">
        <v>182</v>
      </c>
      <c r="D14" s="1184"/>
      <c r="E14" s="1517">
        <v>91.1</v>
      </c>
      <c r="F14" s="1517"/>
      <c r="G14" s="1517">
        <v>74.099999999999994</v>
      </c>
      <c r="H14" s="1517"/>
      <c r="I14" s="1517">
        <v>65</v>
      </c>
      <c r="J14" s="1517"/>
      <c r="K14" s="1517">
        <v>61.6</v>
      </c>
      <c r="L14" s="1517"/>
      <c r="M14" s="1518">
        <v>62.9</v>
      </c>
      <c r="N14" s="1518"/>
      <c r="O14" s="1156"/>
      <c r="P14" s="1134"/>
    </row>
    <row r="15" spans="1:16" ht="13.5" customHeight="1" x14ac:dyDescent="0.25">
      <c r="A15" s="1134"/>
      <c r="B15" s="1137"/>
      <c r="C15" s="770" t="s">
        <v>183</v>
      </c>
      <c r="D15" s="1184"/>
      <c r="E15" s="1517">
        <v>542.79999999999995</v>
      </c>
      <c r="F15" s="1517"/>
      <c r="G15" s="1517">
        <v>566.1</v>
      </c>
      <c r="H15" s="1517"/>
      <c r="I15" s="1517">
        <v>494.4</v>
      </c>
      <c r="J15" s="1517"/>
      <c r="K15" s="1517">
        <v>488</v>
      </c>
      <c r="L15" s="1517"/>
      <c r="M15" s="1518">
        <v>480.2</v>
      </c>
      <c r="N15" s="1518"/>
      <c r="O15" s="1156"/>
      <c r="P15" s="1134"/>
    </row>
    <row r="16" spans="1:16" ht="19.5" customHeight="1" x14ac:dyDescent="0.25">
      <c r="A16" s="1134"/>
      <c r="B16" s="1137"/>
      <c r="C16" s="770" t="s">
        <v>184</v>
      </c>
      <c r="D16" s="1184"/>
      <c r="E16" s="1517">
        <v>239.1</v>
      </c>
      <c r="F16" s="1517"/>
      <c r="G16" s="1517">
        <v>261</v>
      </c>
      <c r="H16" s="1517"/>
      <c r="I16" s="1517">
        <v>200.7</v>
      </c>
      <c r="J16" s="1517"/>
      <c r="K16" s="1517">
        <v>202.4</v>
      </c>
      <c r="L16" s="1517"/>
      <c r="M16" s="1518">
        <v>205.7</v>
      </c>
      <c r="N16" s="1518"/>
      <c r="O16" s="1156"/>
      <c r="P16" s="1134"/>
    </row>
    <row r="17" spans="1:16" ht="13.5" customHeight="1" x14ac:dyDescent="0.25">
      <c r="A17" s="1134"/>
      <c r="B17" s="1137"/>
      <c r="C17" s="770" t="s">
        <v>185</v>
      </c>
      <c r="D17" s="1184"/>
      <c r="E17" s="1517">
        <v>394.8</v>
      </c>
      <c r="F17" s="1517"/>
      <c r="G17" s="1517">
        <v>379.2</v>
      </c>
      <c r="H17" s="1517"/>
      <c r="I17" s="1517">
        <v>358.7</v>
      </c>
      <c r="J17" s="1517"/>
      <c r="K17" s="1517">
        <v>347.2</v>
      </c>
      <c r="L17" s="1517"/>
      <c r="M17" s="1518">
        <v>337.4</v>
      </c>
      <c r="N17" s="1518"/>
      <c r="O17" s="1156"/>
      <c r="P17" s="1134"/>
    </row>
    <row r="18" spans="1:16" s="1154" customFormat="1" ht="18.75" customHeight="1" x14ac:dyDescent="0.25">
      <c r="A18" s="1152"/>
      <c r="B18" s="1153"/>
      <c r="C18" s="1470" t="s">
        <v>186</v>
      </c>
      <c r="D18" s="1470"/>
      <c r="E18" s="1515">
        <v>12.2</v>
      </c>
      <c r="F18" s="1515"/>
      <c r="G18" s="1515">
        <v>12.4</v>
      </c>
      <c r="H18" s="1515"/>
      <c r="I18" s="1515">
        <v>10.8</v>
      </c>
      <c r="J18" s="1515"/>
      <c r="K18" s="1515">
        <v>10.5</v>
      </c>
      <c r="L18" s="1515"/>
      <c r="M18" s="1516">
        <v>10.5</v>
      </c>
      <c r="N18" s="1516"/>
      <c r="O18" s="1158"/>
      <c r="P18" s="1152"/>
    </row>
    <row r="19" spans="1:16" ht="13.5" customHeight="1" x14ac:dyDescent="0.25">
      <c r="A19" s="1134"/>
      <c r="B19" s="1137"/>
      <c r="C19" s="770" t="s">
        <v>72</v>
      </c>
      <c r="D19" s="1184"/>
      <c r="E19" s="1517">
        <v>12</v>
      </c>
      <c r="F19" s="1517"/>
      <c r="G19" s="1517">
        <v>12.4</v>
      </c>
      <c r="H19" s="1517"/>
      <c r="I19" s="1517">
        <v>10.8</v>
      </c>
      <c r="J19" s="1517"/>
      <c r="K19" s="1517">
        <v>10.3</v>
      </c>
      <c r="L19" s="1517"/>
      <c r="M19" s="1518">
        <v>10.4</v>
      </c>
      <c r="N19" s="1518"/>
      <c r="O19" s="1156"/>
      <c r="P19" s="1134"/>
    </row>
    <row r="20" spans="1:16" ht="13.5" customHeight="1" x14ac:dyDescent="0.25">
      <c r="A20" s="1134"/>
      <c r="B20" s="1137"/>
      <c r="C20" s="770" t="s">
        <v>71</v>
      </c>
      <c r="D20" s="1184"/>
      <c r="E20" s="1517">
        <v>12.4</v>
      </c>
      <c r="F20" s="1517"/>
      <c r="G20" s="1517">
        <v>12.4</v>
      </c>
      <c r="H20" s="1517"/>
      <c r="I20" s="1517">
        <v>10.9</v>
      </c>
      <c r="J20" s="1517"/>
      <c r="K20" s="1517">
        <v>10.8</v>
      </c>
      <c r="L20" s="1517"/>
      <c r="M20" s="1518">
        <v>10.6</v>
      </c>
      <c r="N20" s="1518"/>
      <c r="O20" s="1156"/>
      <c r="P20" s="1134"/>
    </row>
    <row r="21" spans="1:16" s="1212" customFormat="1" ht="13.5" customHeight="1" x14ac:dyDescent="0.2">
      <c r="A21" s="1209"/>
      <c r="B21" s="1210"/>
      <c r="C21" s="1264" t="s">
        <v>187</v>
      </c>
      <c r="D21" s="1209"/>
      <c r="E21" s="1513">
        <f>+E20-E19</f>
        <v>0.40000000000000036</v>
      </c>
      <c r="F21" s="1513"/>
      <c r="G21" s="1513">
        <f t="shared" ref="G21" si="0">+G20-G19</f>
        <v>0</v>
      </c>
      <c r="H21" s="1513"/>
      <c r="I21" s="1513">
        <f t="shared" ref="I21" si="1">+I20-I19</f>
        <v>9.9999999999999645E-2</v>
      </c>
      <c r="J21" s="1513"/>
      <c r="K21" s="1513">
        <f t="shared" ref="K21" si="2">+K20-K19</f>
        <v>0.5</v>
      </c>
      <c r="L21" s="1513"/>
      <c r="M21" s="1514">
        <f t="shared" ref="M21" si="3">+M20-M19</f>
        <v>0.19999999999999929</v>
      </c>
      <c r="N21" s="1514"/>
      <c r="O21" s="1211"/>
      <c r="P21" s="1209"/>
    </row>
    <row r="22" spans="1:16" ht="19.5" customHeight="1" x14ac:dyDescent="0.25">
      <c r="A22" s="1134"/>
      <c r="B22" s="1137"/>
      <c r="C22" s="770" t="s">
        <v>157</v>
      </c>
      <c r="D22" s="1184"/>
      <c r="E22" s="1517">
        <v>32.799999999999997</v>
      </c>
      <c r="F22" s="1517"/>
      <c r="G22" s="1517">
        <v>31</v>
      </c>
      <c r="H22" s="1517"/>
      <c r="I22" s="1517">
        <v>26.9</v>
      </c>
      <c r="J22" s="1517"/>
      <c r="K22" s="1517">
        <v>26.1</v>
      </c>
      <c r="L22" s="1517"/>
      <c r="M22" s="1518">
        <v>27.7</v>
      </c>
      <c r="N22" s="1518"/>
      <c r="O22" s="1156"/>
      <c r="P22" s="1134"/>
    </row>
    <row r="23" spans="1:16" ht="13.5" customHeight="1" x14ac:dyDescent="0.25">
      <c r="A23" s="1134"/>
      <c r="B23" s="1137"/>
      <c r="C23" s="770" t="s">
        <v>158</v>
      </c>
      <c r="D23" s="1134"/>
      <c r="E23" s="1517">
        <v>11</v>
      </c>
      <c r="F23" s="1517"/>
      <c r="G23" s="1517">
        <v>11.7</v>
      </c>
      <c r="H23" s="1517"/>
      <c r="I23" s="1517">
        <v>9.8000000000000007</v>
      </c>
      <c r="J23" s="1517"/>
      <c r="K23" s="1517">
        <v>9.6999999999999993</v>
      </c>
      <c r="L23" s="1517"/>
      <c r="M23" s="1518">
        <v>9.6</v>
      </c>
      <c r="N23" s="1518"/>
      <c r="O23" s="1156"/>
      <c r="P23" s="1134"/>
    </row>
    <row r="24" spans="1:16" ht="13.5" customHeight="1" x14ac:dyDescent="0.25">
      <c r="A24" s="1134"/>
      <c r="B24" s="1137"/>
      <c r="C24" s="770" t="s">
        <v>159</v>
      </c>
      <c r="D24" s="1134"/>
      <c r="E24" s="1517">
        <v>10.199999999999999</v>
      </c>
      <c r="F24" s="1517"/>
      <c r="G24" s="1517">
        <v>10.3</v>
      </c>
      <c r="H24" s="1517"/>
      <c r="I24" s="1517">
        <v>9.5</v>
      </c>
      <c r="J24" s="1517"/>
      <c r="K24" s="1517">
        <v>9</v>
      </c>
      <c r="L24" s="1517"/>
      <c r="M24" s="1518">
        <v>8.6999999999999993</v>
      </c>
      <c r="N24" s="1518"/>
      <c r="O24" s="1156"/>
      <c r="P24" s="1134"/>
    </row>
    <row r="25" spans="1:16" s="1214" customFormat="1" ht="19.5" customHeight="1" x14ac:dyDescent="0.25">
      <c r="A25" s="1213"/>
      <c r="B25" s="1143"/>
      <c r="C25" s="770" t="s">
        <v>188</v>
      </c>
      <c r="D25" s="1184"/>
      <c r="E25" s="1517">
        <v>13.5</v>
      </c>
      <c r="F25" s="1517"/>
      <c r="G25" s="1517">
        <v>13.3</v>
      </c>
      <c r="H25" s="1517"/>
      <c r="I25" s="1517">
        <v>11.6</v>
      </c>
      <c r="J25" s="1517"/>
      <c r="K25" s="1517">
        <v>11.8</v>
      </c>
      <c r="L25" s="1517"/>
      <c r="M25" s="1518">
        <v>11.5</v>
      </c>
      <c r="N25" s="1518"/>
      <c r="O25" s="1139"/>
      <c r="P25" s="1213"/>
    </row>
    <row r="26" spans="1:16" s="1214" customFormat="1" ht="13.5" customHeight="1" x14ac:dyDescent="0.25">
      <c r="A26" s="1213"/>
      <c r="B26" s="1143"/>
      <c r="C26" s="770" t="s">
        <v>189</v>
      </c>
      <c r="D26" s="1184"/>
      <c r="E26" s="1517">
        <v>9</v>
      </c>
      <c r="F26" s="1517"/>
      <c r="G26" s="1517">
        <v>9.3000000000000007</v>
      </c>
      <c r="H26" s="1517"/>
      <c r="I26" s="1517">
        <v>8.4</v>
      </c>
      <c r="J26" s="1517"/>
      <c r="K26" s="1517">
        <v>8</v>
      </c>
      <c r="L26" s="1517"/>
      <c r="M26" s="1518">
        <v>7.9</v>
      </c>
      <c r="N26" s="1518"/>
      <c r="O26" s="1139"/>
      <c r="P26" s="1213"/>
    </row>
    <row r="27" spans="1:16" s="1214" customFormat="1" ht="13.5" customHeight="1" x14ac:dyDescent="0.25">
      <c r="A27" s="1213"/>
      <c r="B27" s="1143"/>
      <c r="C27" s="770" t="s">
        <v>190</v>
      </c>
      <c r="D27" s="1184"/>
      <c r="E27" s="1517">
        <v>12.5</v>
      </c>
      <c r="F27" s="1517"/>
      <c r="G27" s="1517">
        <v>13.7</v>
      </c>
      <c r="H27" s="1517"/>
      <c r="I27" s="1517">
        <v>11.6</v>
      </c>
      <c r="J27" s="1517"/>
      <c r="K27" s="1517">
        <v>10.9</v>
      </c>
      <c r="L27" s="1517"/>
      <c r="M27" s="1518">
        <v>11.4</v>
      </c>
      <c r="N27" s="1518"/>
      <c r="O27" s="1139"/>
      <c r="P27" s="1213"/>
    </row>
    <row r="28" spans="1:16" s="1214" customFormat="1" ht="13.5" customHeight="1" x14ac:dyDescent="0.25">
      <c r="A28" s="1213"/>
      <c r="B28" s="1143"/>
      <c r="C28" s="770" t="s">
        <v>191</v>
      </c>
      <c r="D28" s="1184"/>
      <c r="E28" s="1517">
        <v>13.3</v>
      </c>
      <c r="F28" s="1517"/>
      <c r="G28" s="1517">
        <v>12.6</v>
      </c>
      <c r="H28" s="1517"/>
      <c r="I28" s="1517">
        <v>12.7</v>
      </c>
      <c r="J28" s="1517"/>
      <c r="K28" s="1517">
        <v>12</v>
      </c>
      <c r="L28" s="1517"/>
      <c r="M28" s="1518">
        <v>11</v>
      </c>
      <c r="N28" s="1518"/>
      <c r="O28" s="1139"/>
      <c r="P28" s="1213"/>
    </row>
    <row r="29" spans="1:16" s="1214" customFormat="1" ht="13.5" customHeight="1" x14ac:dyDescent="0.25">
      <c r="A29" s="1213"/>
      <c r="B29" s="1143"/>
      <c r="C29" s="770" t="s">
        <v>192</v>
      </c>
      <c r="D29" s="1184"/>
      <c r="E29" s="1517">
        <v>12.9</v>
      </c>
      <c r="F29" s="1517"/>
      <c r="G29" s="1517">
        <v>12.2</v>
      </c>
      <c r="H29" s="1517"/>
      <c r="I29" s="1517">
        <v>8.1</v>
      </c>
      <c r="J29" s="1517"/>
      <c r="K29" s="1517">
        <v>7.3</v>
      </c>
      <c r="L29" s="1517"/>
      <c r="M29" s="1518">
        <v>9.4</v>
      </c>
      <c r="N29" s="1518"/>
      <c r="O29" s="1139"/>
      <c r="P29" s="1213"/>
    </row>
    <row r="30" spans="1:16" s="1214" customFormat="1" ht="13.5" customHeight="1" x14ac:dyDescent="0.25">
      <c r="A30" s="1213"/>
      <c r="B30" s="1143"/>
      <c r="C30" s="770" t="s">
        <v>130</v>
      </c>
      <c r="D30" s="1184"/>
      <c r="E30" s="1517">
        <v>12.6</v>
      </c>
      <c r="F30" s="1517"/>
      <c r="G30" s="1517">
        <v>12.4</v>
      </c>
      <c r="H30" s="1517"/>
      <c r="I30" s="1517">
        <v>11</v>
      </c>
      <c r="J30" s="1517"/>
      <c r="K30" s="1517">
        <v>10.7</v>
      </c>
      <c r="L30" s="1517"/>
      <c r="M30" s="1518">
        <v>10.4</v>
      </c>
      <c r="N30" s="1518"/>
      <c r="O30" s="1139"/>
      <c r="P30" s="1213"/>
    </row>
    <row r="31" spans="1:16" s="1214" customFormat="1" ht="13.5" customHeight="1" x14ac:dyDescent="0.25">
      <c r="A31" s="1213"/>
      <c r="B31" s="1143"/>
      <c r="C31" s="770" t="s">
        <v>131</v>
      </c>
      <c r="D31" s="1184"/>
      <c r="E31" s="1517">
        <v>14.7</v>
      </c>
      <c r="F31" s="1517"/>
      <c r="G31" s="1517">
        <v>14.3</v>
      </c>
      <c r="H31" s="1517"/>
      <c r="I31" s="1517">
        <v>13</v>
      </c>
      <c r="J31" s="1517"/>
      <c r="K31" s="1517">
        <v>13.2</v>
      </c>
      <c r="L31" s="1517"/>
      <c r="M31" s="1518">
        <v>11</v>
      </c>
      <c r="N31" s="1518"/>
      <c r="O31" s="1139"/>
      <c r="P31" s="1213"/>
    </row>
    <row r="32" spans="1:16" ht="19.5" customHeight="1" x14ac:dyDescent="0.25">
      <c r="A32" s="1134"/>
      <c r="B32" s="1137"/>
      <c r="C32" s="1470" t="s">
        <v>193</v>
      </c>
      <c r="D32" s="1470"/>
      <c r="E32" s="1515">
        <v>7.6</v>
      </c>
      <c r="F32" s="1515"/>
      <c r="G32" s="1515">
        <v>7.4</v>
      </c>
      <c r="H32" s="1515"/>
      <c r="I32" s="1515">
        <v>6.9</v>
      </c>
      <c r="J32" s="1515"/>
      <c r="K32" s="1515">
        <v>6.7</v>
      </c>
      <c r="L32" s="1515"/>
      <c r="M32" s="1516">
        <v>6.5</v>
      </c>
      <c r="N32" s="1516"/>
      <c r="O32" s="1156"/>
      <c r="P32" s="1134"/>
    </row>
    <row r="33" spans="1:16" s="1214" customFormat="1" ht="13.5" customHeight="1" x14ac:dyDescent="0.25">
      <c r="A33" s="1213"/>
      <c r="B33" s="1215"/>
      <c r="C33" s="770" t="s">
        <v>72</v>
      </c>
      <c r="D33" s="1184"/>
      <c r="E33" s="1490">
        <v>7.5</v>
      </c>
      <c r="F33" s="1490"/>
      <c r="G33" s="1490">
        <v>7.6</v>
      </c>
      <c r="H33" s="1490"/>
      <c r="I33" s="1490">
        <v>7.3</v>
      </c>
      <c r="J33" s="1490"/>
      <c r="K33" s="1490">
        <v>6.6</v>
      </c>
      <c r="L33" s="1490"/>
      <c r="M33" s="1491">
        <v>6.7</v>
      </c>
      <c r="N33" s="1491"/>
      <c r="O33" s="1139"/>
      <c r="P33" s="1213"/>
    </row>
    <row r="34" spans="1:16" s="1214" customFormat="1" ht="13.5" customHeight="1" x14ac:dyDescent="0.25">
      <c r="A34" s="1213"/>
      <c r="B34" s="1215"/>
      <c r="C34" s="770" t="s">
        <v>71</v>
      </c>
      <c r="D34" s="1184"/>
      <c r="E34" s="1490">
        <v>7.7</v>
      </c>
      <c r="F34" s="1490"/>
      <c r="G34" s="1490">
        <v>7.1</v>
      </c>
      <c r="H34" s="1490"/>
      <c r="I34" s="1490">
        <v>6.6</v>
      </c>
      <c r="J34" s="1490"/>
      <c r="K34" s="1490">
        <v>6.7</v>
      </c>
      <c r="L34" s="1490"/>
      <c r="M34" s="1491">
        <v>6.3</v>
      </c>
      <c r="N34" s="1491"/>
      <c r="O34" s="1139"/>
      <c r="P34" s="1213"/>
    </row>
    <row r="35" spans="1:16" s="1212" customFormat="1" ht="13.5" customHeight="1" x14ac:dyDescent="0.2">
      <c r="A35" s="1209"/>
      <c r="B35" s="1210"/>
      <c r="C35" s="1264" t="s">
        <v>194</v>
      </c>
      <c r="D35" s="1209"/>
      <c r="E35" s="1513">
        <f>+E34-E33</f>
        <v>0.20000000000000018</v>
      </c>
      <c r="F35" s="1513"/>
      <c r="G35" s="1513">
        <f t="shared" ref="G35" si="4">+G34-G33</f>
        <v>-0.5</v>
      </c>
      <c r="H35" s="1513"/>
      <c r="I35" s="1513">
        <f t="shared" ref="I35" si="5">+I34-I33</f>
        <v>-0.70000000000000018</v>
      </c>
      <c r="J35" s="1513"/>
      <c r="K35" s="1513">
        <f t="shared" ref="K35" si="6">+K34-K33</f>
        <v>0.10000000000000053</v>
      </c>
      <c r="L35" s="1513"/>
      <c r="M35" s="1514">
        <f t="shared" ref="M35" si="7">+M34-M33</f>
        <v>-0.40000000000000036</v>
      </c>
      <c r="N35" s="1514"/>
      <c r="O35" s="1211"/>
      <c r="P35" s="1209"/>
    </row>
    <row r="36" spans="1:16" s="1187" customFormat="1" ht="12.75" customHeight="1" thickBot="1" x14ac:dyDescent="0.3">
      <c r="A36" s="1184"/>
      <c r="B36" s="1217"/>
      <c r="C36" s="773"/>
      <c r="D36" s="1291"/>
      <c r="E36" s="1190"/>
      <c r="F36" s="1292"/>
      <c r="G36" s="1190"/>
      <c r="H36" s="1292"/>
      <c r="I36" s="1190"/>
      <c r="J36" s="1190"/>
      <c r="K36" s="1190"/>
      <c r="L36" s="1190"/>
      <c r="M36" s="1480"/>
      <c r="N36" s="1480"/>
      <c r="O36" s="1151"/>
      <c r="P36" s="1184"/>
    </row>
    <row r="37" spans="1:16" s="1187" customFormat="1" ht="13.5" customHeight="1" thickBot="1" x14ac:dyDescent="0.3">
      <c r="A37" s="1184"/>
      <c r="B37" s="1217"/>
      <c r="C37" s="1509" t="s">
        <v>564</v>
      </c>
      <c r="D37" s="1510"/>
      <c r="E37" s="1510"/>
      <c r="F37" s="1510"/>
      <c r="G37" s="1510"/>
      <c r="H37" s="1510"/>
      <c r="I37" s="1510"/>
      <c r="J37" s="1510"/>
      <c r="K37" s="1510"/>
      <c r="L37" s="1510"/>
      <c r="M37" s="1510"/>
      <c r="N37" s="1511"/>
      <c r="O37" s="1151"/>
      <c r="P37" s="1184"/>
    </row>
    <row r="38" spans="1:16" s="1187" customFormat="1" ht="3" customHeight="1" x14ac:dyDescent="0.25">
      <c r="A38" s="1184"/>
      <c r="B38" s="1217"/>
      <c r="C38" s="1506" t="s">
        <v>160</v>
      </c>
      <c r="D38" s="1507"/>
      <c r="E38" s="1208"/>
      <c r="F38" s="1208"/>
      <c r="G38" s="1208"/>
      <c r="H38" s="1208"/>
      <c r="I38" s="1208"/>
      <c r="J38" s="1208"/>
      <c r="K38" s="1293"/>
      <c r="L38" s="1208"/>
      <c r="M38" s="1208"/>
      <c r="N38" s="1208"/>
      <c r="O38" s="1151"/>
      <c r="P38" s="1184"/>
    </row>
    <row r="39" spans="1:16" ht="12.75" customHeight="1" x14ac:dyDescent="0.25">
      <c r="A39" s="1134"/>
      <c r="B39" s="1137"/>
      <c r="C39" s="1512"/>
      <c r="D39" s="1512"/>
      <c r="E39" s="1145" t="s">
        <v>682</v>
      </c>
      <c r="F39" s="1146" t="s">
        <v>34</v>
      </c>
      <c r="G39" s="1145" t="s">
        <v>34</v>
      </c>
      <c r="H39" s="1146" t="s">
        <v>34</v>
      </c>
      <c r="I39" s="1147"/>
      <c r="J39" s="1146" t="s">
        <v>484</v>
      </c>
      <c r="K39" s="1148" t="s">
        <v>34</v>
      </c>
      <c r="L39" s="1149" t="s">
        <v>34</v>
      </c>
      <c r="M39" s="1149" t="s">
        <v>34</v>
      </c>
      <c r="N39" s="1150"/>
      <c r="O39" s="1130"/>
      <c r="P39" s="1140"/>
    </row>
    <row r="40" spans="1:16" s="1187" customFormat="1" ht="12.75" customHeight="1" x14ac:dyDescent="0.25">
      <c r="A40" s="1184"/>
      <c r="B40" s="1217"/>
      <c r="C40" s="1151"/>
      <c r="D40" s="1151"/>
      <c r="E40" s="1478" t="str">
        <f>+E7</f>
        <v>4.º trimestre</v>
      </c>
      <c r="F40" s="1478"/>
      <c r="G40" s="1478" t="str">
        <f>+G7</f>
        <v>1.º trimestre</v>
      </c>
      <c r="H40" s="1478"/>
      <c r="I40" s="1478" t="str">
        <f>+I7</f>
        <v>2.º trimestre</v>
      </c>
      <c r="J40" s="1478"/>
      <c r="K40" s="1478" t="str">
        <f>+K7</f>
        <v>3.º trimestre</v>
      </c>
      <c r="L40" s="1478"/>
      <c r="M40" s="1478" t="str">
        <f>+M7</f>
        <v>4.º trimestre</v>
      </c>
      <c r="N40" s="1478"/>
      <c r="O40" s="1151"/>
      <c r="P40" s="1184"/>
    </row>
    <row r="41" spans="1:16" s="1187" customFormat="1" ht="12.75" customHeight="1" x14ac:dyDescent="0.25">
      <c r="A41" s="1184"/>
      <c r="B41" s="1217"/>
      <c r="C41" s="1151"/>
      <c r="D41" s="1151"/>
      <c r="E41" s="782" t="s">
        <v>161</v>
      </c>
      <c r="F41" s="782" t="s">
        <v>106</v>
      </c>
      <c r="G41" s="782" t="s">
        <v>161</v>
      </c>
      <c r="H41" s="782" t="s">
        <v>106</v>
      </c>
      <c r="I41" s="783" t="s">
        <v>161</v>
      </c>
      <c r="J41" s="783" t="s">
        <v>106</v>
      </c>
      <c r="K41" s="783" t="s">
        <v>161</v>
      </c>
      <c r="L41" s="783" t="s">
        <v>106</v>
      </c>
      <c r="M41" s="783" t="s">
        <v>161</v>
      </c>
      <c r="N41" s="783" t="s">
        <v>106</v>
      </c>
      <c r="O41" s="1151"/>
      <c r="P41" s="1184"/>
    </row>
    <row r="42" spans="1:16" s="1187" customFormat="1" ht="18.75" customHeight="1" x14ac:dyDescent="0.25">
      <c r="A42" s="1184"/>
      <c r="B42" s="1217"/>
      <c r="C42" s="1470" t="s">
        <v>181</v>
      </c>
      <c r="D42" s="1470"/>
      <c r="E42" s="1294">
        <v>633.9</v>
      </c>
      <c r="F42" s="1282">
        <f>+E42/E42*100</f>
        <v>100</v>
      </c>
      <c r="G42" s="1294">
        <v>640.20000000000005</v>
      </c>
      <c r="H42" s="1282">
        <f>+G42/G42*100</f>
        <v>100</v>
      </c>
      <c r="I42" s="1294">
        <v>559.29999999999995</v>
      </c>
      <c r="J42" s="1282">
        <f>+I42/I42*100</f>
        <v>100</v>
      </c>
      <c r="K42" s="1294">
        <v>549.5</v>
      </c>
      <c r="L42" s="1282">
        <f>+K42/K42*100</f>
        <v>100</v>
      </c>
      <c r="M42" s="1295">
        <v>543.20000000000005</v>
      </c>
      <c r="N42" s="1283">
        <f>+M42/M42*100</f>
        <v>100</v>
      </c>
      <c r="O42" s="1151"/>
      <c r="P42" s="1184"/>
    </row>
    <row r="43" spans="1:16" s="1187" customFormat="1" ht="14.25" customHeight="1" x14ac:dyDescent="0.25">
      <c r="A43" s="1184"/>
      <c r="B43" s="1217"/>
      <c r="C43" s="1296"/>
      <c r="D43" s="1264" t="s">
        <v>72</v>
      </c>
      <c r="E43" s="1297">
        <v>321.10000000000002</v>
      </c>
      <c r="F43" s="1284">
        <f>+E43/E42*100</f>
        <v>50.654677393910717</v>
      </c>
      <c r="G43" s="1297">
        <v>326.10000000000002</v>
      </c>
      <c r="H43" s="1284">
        <f>+G43/G42*100</f>
        <v>50.937207122774133</v>
      </c>
      <c r="I43" s="1297">
        <v>285</v>
      </c>
      <c r="J43" s="1284">
        <f>+I43/I42*100</f>
        <v>50.956552833899529</v>
      </c>
      <c r="K43" s="1297">
        <v>277.10000000000002</v>
      </c>
      <c r="L43" s="1284">
        <f>+K43/K42*100</f>
        <v>50.427661510464063</v>
      </c>
      <c r="M43" s="1298">
        <v>275.7</v>
      </c>
      <c r="N43" s="1285">
        <f>+M43/M42*100</f>
        <v>50.754786450662735</v>
      </c>
      <c r="O43" s="1151"/>
      <c r="P43" s="1184"/>
    </row>
    <row r="44" spans="1:16" s="1187" customFormat="1" ht="14.25" customHeight="1" x14ac:dyDescent="0.25">
      <c r="A44" s="1184"/>
      <c r="B44" s="1217"/>
      <c r="C44" s="1296"/>
      <c r="D44" s="1264" t="s">
        <v>71</v>
      </c>
      <c r="E44" s="1297">
        <v>312.8</v>
      </c>
      <c r="F44" s="1284">
        <f>+E44/E42*100</f>
        <v>49.34532260608929</v>
      </c>
      <c r="G44" s="1297">
        <v>314.10000000000002</v>
      </c>
      <c r="H44" s="1284">
        <f>+G44/G42*100</f>
        <v>49.062792877225867</v>
      </c>
      <c r="I44" s="1297">
        <v>274.3</v>
      </c>
      <c r="J44" s="1284">
        <f>+I44/I42*100</f>
        <v>49.043447166100492</v>
      </c>
      <c r="K44" s="1297">
        <v>272.39999999999998</v>
      </c>
      <c r="L44" s="1284">
        <f>+K44/K42*100</f>
        <v>49.572338489535937</v>
      </c>
      <c r="M44" s="1298">
        <v>267.39999999999998</v>
      </c>
      <c r="N44" s="1285">
        <f>+M44/M42*100</f>
        <v>49.226804123711332</v>
      </c>
      <c r="O44" s="1151"/>
      <c r="P44" s="1184"/>
    </row>
    <row r="45" spans="1:16" s="1187" customFormat="1" ht="18.75" customHeight="1" x14ac:dyDescent="0.25">
      <c r="A45" s="1184"/>
      <c r="B45" s="1217"/>
      <c r="C45" s="770" t="s">
        <v>157</v>
      </c>
      <c r="D45" s="776"/>
      <c r="E45" s="1299">
        <v>122.3</v>
      </c>
      <c r="F45" s="1286">
        <f>+E45/E$42*100</f>
        <v>19.293263921754221</v>
      </c>
      <c r="G45" s="1300">
        <v>113.5</v>
      </c>
      <c r="H45" s="1286">
        <f>+G45/G$42*100</f>
        <v>17.728834739144016</v>
      </c>
      <c r="I45" s="1300">
        <v>95.4</v>
      </c>
      <c r="J45" s="1286">
        <f>+I45/I$42*100</f>
        <v>17.057035580189524</v>
      </c>
      <c r="K45" s="1300">
        <v>96.5</v>
      </c>
      <c r="L45" s="1286">
        <f>+K45/K$42*100</f>
        <v>17.561419472247497</v>
      </c>
      <c r="M45" s="1301">
        <v>101.8</v>
      </c>
      <c r="N45" s="1287">
        <f>+M45/M$42*100</f>
        <v>18.740795287187037</v>
      </c>
      <c r="O45" s="1151"/>
      <c r="P45" s="1184"/>
    </row>
    <row r="46" spans="1:16" s="1187" customFormat="1" ht="14.25" customHeight="1" x14ac:dyDescent="0.25">
      <c r="A46" s="1184"/>
      <c r="B46" s="1217"/>
      <c r="C46" s="773"/>
      <c r="D46" s="1288" t="s">
        <v>72</v>
      </c>
      <c r="E46" s="1302">
        <v>63.8</v>
      </c>
      <c r="F46" s="1284">
        <f>+E46/E45*100</f>
        <v>52.166802943581359</v>
      </c>
      <c r="G46" s="1303">
        <v>57</v>
      </c>
      <c r="H46" s="1284">
        <f>+G46/G45*100</f>
        <v>50.220264317180622</v>
      </c>
      <c r="I46" s="1303">
        <v>49.6</v>
      </c>
      <c r="J46" s="1284">
        <f>+I46/I45*100</f>
        <v>51.991614255765192</v>
      </c>
      <c r="K46" s="1303">
        <v>50.9</v>
      </c>
      <c r="L46" s="1284">
        <f>+K46/K45*100</f>
        <v>52.746113989637301</v>
      </c>
      <c r="M46" s="1304">
        <v>55.5</v>
      </c>
      <c r="N46" s="1285">
        <f>+M46/M45*100</f>
        <v>54.518664047151276</v>
      </c>
      <c r="O46" s="1151"/>
      <c r="P46" s="1184"/>
    </row>
    <row r="47" spans="1:16" s="1187" customFormat="1" ht="14.25" customHeight="1" x14ac:dyDescent="0.25">
      <c r="A47" s="1184"/>
      <c r="B47" s="1217"/>
      <c r="C47" s="773"/>
      <c r="D47" s="1288" t="s">
        <v>71</v>
      </c>
      <c r="E47" s="1302">
        <v>58.5</v>
      </c>
      <c r="F47" s="1284">
        <f>+E47/E45*100</f>
        <v>47.833197056418641</v>
      </c>
      <c r="G47" s="1303">
        <v>56.5</v>
      </c>
      <c r="H47" s="1284">
        <f>+G47/G45*100</f>
        <v>49.779735682819378</v>
      </c>
      <c r="I47" s="1303">
        <v>45.9</v>
      </c>
      <c r="J47" s="1284">
        <f>+I47/I45*100</f>
        <v>48.113207547169807</v>
      </c>
      <c r="K47" s="1303">
        <v>45.6</v>
      </c>
      <c r="L47" s="1284">
        <f>+K47/K45*100</f>
        <v>47.253886010362692</v>
      </c>
      <c r="M47" s="1304">
        <v>46.2</v>
      </c>
      <c r="N47" s="1285">
        <f>+M47/M45*100</f>
        <v>45.383104125736743</v>
      </c>
      <c r="O47" s="1151"/>
      <c r="P47" s="1184"/>
    </row>
    <row r="48" spans="1:16" s="1187" customFormat="1" ht="18.75" customHeight="1" x14ac:dyDescent="0.25">
      <c r="A48" s="1184"/>
      <c r="B48" s="1217"/>
      <c r="C48" s="770" t="s">
        <v>559</v>
      </c>
      <c r="D48" s="776"/>
      <c r="E48" s="1299">
        <v>135.69999999999999</v>
      </c>
      <c r="F48" s="1286">
        <f>+E48/E$42*100</f>
        <v>21.407162012935792</v>
      </c>
      <c r="G48" s="1300">
        <v>154.5</v>
      </c>
      <c r="H48" s="1286">
        <f>+G48/G$42*100</f>
        <v>24.133083411433926</v>
      </c>
      <c r="I48" s="1300">
        <v>130.1</v>
      </c>
      <c r="J48" s="1286">
        <f>+I48/I$42*100</f>
        <v>23.261219381369568</v>
      </c>
      <c r="K48" s="1300">
        <v>121.2</v>
      </c>
      <c r="L48" s="1286">
        <f>+K48/K$42*100</f>
        <v>22.056414922656963</v>
      </c>
      <c r="M48" s="1301">
        <v>121</v>
      </c>
      <c r="N48" s="1287">
        <f>+M48/M$42*100</f>
        <v>22.275405007363769</v>
      </c>
      <c r="O48" s="1151"/>
      <c r="P48" s="1184"/>
    </row>
    <row r="49" spans="1:16" s="1187" customFormat="1" ht="14.25" customHeight="1" x14ac:dyDescent="0.25">
      <c r="A49" s="1184"/>
      <c r="B49" s="1217"/>
      <c r="C49" s="773"/>
      <c r="D49" s="1288" t="s">
        <v>72</v>
      </c>
      <c r="E49" s="1303">
        <v>64.7</v>
      </c>
      <c r="F49" s="1284">
        <f>+E49/E48*100</f>
        <v>47.67870302137068</v>
      </c>
      <c r="G49" s="1303">
        <v>71.2</v>
      </c>
      <c r="H49" s="1284">
        <f>+G49/G48*100</f>
        <v>46.08414239482201</v>
      </c>
      <c r="I49" s="1303">
        <v>61.7</v>
      </c>
      <c r="J49" s="1284">
        <f>+I49/I48*100</f>
        <v>47.425057647963108</v>
      </c>
      <c r="K49" s="1303">
        <v>55.5</v>
      </c>
      <c r="L49" s="1284">
        <f>+K49/K48*100</f>
        <v>45.792079207920786</v>
      </c>
      <c r="M49" s="1304">
        <v>56.3</v>
      </c>
      <c r="N49" s="1285">
        <f>+M49/M48*100</f>
        <v>46.528925619834709</v>
      </c>
      <c r="O49" s="1151"/>
      <c r="P49" s="1184"/>
    </row>
    <row r="50" spans="1:16" s="1187" customFormat="1" ht="14.25" customHeight="1" x14ac:dyDescent="0.25">
      <c r="A50" s="1184"/>
      <c r="B50" s="1217"/>
      <c r="C50" s="773"/>
      <c r="D50" s="1288" t="s">
        <v>71</v>
      </c>
      <c r="E50" s="1302">
        <v>70.900000000000006</v>
      </c>
      <c r="F50" s="1284">
        <f>+E50/E48*100</f>
        <v>52.2476050110538</v>
      </c>
      <c r="G50" s="1303">
        <v>83.3</v>
      </c>
      <c r="H50" s="1284">
        <f>+G50/G48*100</f>
        <v>53.915857605177997</v>
      </c>
      <c r="I50" s="1303">
        <v>68.400000000000006</v>
      </c>
      <c r="J50" s="1284">
        <f>+I50/I48*100</f>
        <v>52.574942352036899</v>
      </c>
      <c r="K50" s="1303">
        <v>65.7</v>
      </c>
      <c r="L50" s="1284">
        <f>+K50/K48*100</f>
        <v>54.207920792079214</v>
      </c>
      <c r="M50" s="1304">
        <v>64.7</v>
      </c>
      <c r="N50" s="1285">
        <f>+M50/M48*100</f>
        <v>53.471074380165298</v>
      </c>
      <c r="O50" s="1151"/>
      <c r="P50" s="1184"/>
    </row>
    <row r="51" spans="1:16" s="1187" customFormat="1" ht="18.75" customHeight="1" x14ac:dyDescent="0.25">
      <c r="A51" s="1184"/>
      <c r="B51" s="1217"/>
      <c r="C51" s="770" t="s">
        <v>560</v>
      </c>
      <c r="D51" s="776"/>
      <c r="E51" s="1299">
        <v>141.4</v>
      </c>
      <c r="F51" s="1286">
        <f>+E51/E$42*100</f>
        <v>22.306357469632434</v>
      </c>
      <c r="G51" s="1300">
        <v>138.5</v>
      </c>
      <c r="H51" s="1286">
        <f>+G51/G$42*100</f>
        <v>21.633864417369569</v>
      </c>
      <c r="I51" s="1300">
        <v>112.4</v>
      </c>
      <c r="J51" s="1286">
        <f>+I51/I$42*100</f>
        <v>20.096549258001076</v>
      </c>
      <c r="K51" s="1300">
        <v>119.4</v>
      </c>
      <c r="L51" s="1286">
        <f>+K51/K$42*100</f>
        <v>21.728844404003642</v>
      </c>
      <c r="M51" s="1301">
        <v>114.6</v>
      </c>
      <c r="N51" s="1287">
        <f>+M51/M$42*100</f>
        <v>21.097201767304856</v>
      </c>
      <c r="O51" s="1151"/>
      <c r="P51" s="1184"/>
    </row>
    <row r="52" spans="1:16" s="1187" customFormat="1" ht="14.25" customHeight="1" x14ac:dyDescent="0.25">
      <c r="A52" s="1184"/>
      <c r="B52" s="1217"/>
      <c r="C52" s="773"/>
      <c r="D52" s="1288" t="s">
        <v>72</v>
      </c>
      <c r="E52" s="1303">
        <v>64.900000000000006</v>
      </c>
      <c r="F52" s="1284">
        <f>+E52/E51*100</f>
        <v>45.898161244695899</v>
      </c>
      <c r="G52" s="1303">
        <v>62.9</v>
      </c>
      <c r="H52" s="1284">
        <f>+G52/G51*100</f>
        <v>45.415162454873645</v>
      </c>
      <c r="I52" s="1303">
        <v>49.8</v>
      </c>
      <c r="J52" s="1284">
        <f>+I52/I51*100</f>
        <v>44.306049822064054</v>
      </c>
      <c r="K52" s="1303">
        <v>53.1</v>
      </c>
      <c r="L52" s="1284">
        <f>+K52/K51*100</f>
        <v>44.472361809045225</v>
      </c>
      <c r="M52" s="1304">
        <v>50.3</v>
      </c>
      <c r="N52" s="1285">
        <f>+M52/M51*100</f>
        <v>43.89179755671902</v>
      </c>
      <c r="O52" s="1151"/>
      <c r="P52" s="1184"/>
    </row>
    <row r="53" spans="1:16" s="1187" customFormat="1" ht="14.25" customHeight="1" x14ac:dyDescent="0.25">
      <c r="A53" s="1184"/>
      <c r="B53" s="1217"/>
      <c r="C53" s="773"/>
      <c r="D53" s="1288" t="s">
        <v>71</v>
      </c>
      <c r="E53" s="1303">
        <v>76.400000000000006</v>
      </c>
      <c r="F53" s="1284">
        <f>+E53/E51*100</f>
        <v>54.031117397454032</v>
      </c>
      <c r="G53" s="1303">
        <v>75.5</v>
      </c>
      <c r="H53" s="1284">
        <f>+G53/G51*100</f>
        <v>54.512635379061372</v>
      </c>
      <c r="I53" s="1303">
        <v>62.6</v>
      </c>
      <c r="J53" s="1284">
        <f>+I53/I51*100</f>
        <v>55.693950177935946</v>
      </c>
      <c r="K53" s="1303">
        <v>66.3</v>
      </c>
      <c r="L53" s="1284">
        <f>+K53/K51*100</f>
        <v>55.527638190954761</v>
      </c>
      <c r="M53" s="1304">
        <v>64.2</v>
      </c>
      <c r="N53" s="1285">
        <f>+M53/M51*100</f>
        <v>56.020942408376975</v>
      </c>
      <c r="O53" s="1151"/>
      <c r="P53" s="1184"/>
    </row>
    <row r="54" spans="1:16" s="1187" customFormat="1" ht="18.75" customHeight="1" x14ac:dyDescent="0.25">
      <c r="A54" s="1184"/>
      <c r="B54" s="1217"/>
      <c r="C54" s="770" t="s">
        <v>159</v>
      </c>
      <c r="D54" s="776"/>
      <c r="E54" s="1300">
        <v>234.5</v>
      </c>
      <c r="F54" s="1286">
        <f>+E54/E$42*100</f>
        <v>36.993216595677552</v>
      </c>
      <c r="G54" s="1300">
        <v>233.6</v>
      </c>
      <c r="H54" s="1286">
        <f>+G54/G$42*100</f>
        <v>36.488597313339575</v>
      </c>
      <c r="I54" s="1300">
        <v>221.4</v>
      </c>
      <c r="J54" s="1286">
        <f>+I54/I$42*100</f>
        <v>39.58519578043984</v>
      </c>
      <c r="K54" s="1300">
        <v>212.4</v>
      </c>
      <c r="L54" s="1286">
        <f>+K54/K$42*100</f>
        <v>38.653321201091899</v>
      </c>
      <c r="M54" s="1301">
        <v>205.8</v>
      </c>
      <c r="N54" s="1287">
        <f>+M54/M$42*100</f>
        <v>37.886597938144327</v>
      </c>
      <c r="O54" s="1151"/>
      <c r="P54" s="1184"/>
    </row>
    <row r="55" spans="1:16" s="1187" customFormat="1" ht="14.25" customHeight="1" x14ac:dyDescent="0.25">
      <c r="A55" s="1184"/>
      <c r="B55" s="1217"/>
      <c r="C55" s="773"/>
      <c r="D55" s="1288" t="s">
        <v>72</v>
      </c>
      <c r="E55" s="1303">
        <v>127.6</v>
      </c>
      <c r="F55" s="1284">
        <f>+E55/E54*100</f>
        <v>54.413646055437091</v>
      </c>
      <c r="G55" s="1303">
        <v>134.9</v>
      </c>
      <c r="H55" s="1284">
        <f>+G55/G54*100</f>
        <v>57.74828767123288</v>
      </c>
      <c r="I55" s="1303">
        <v>124</v>
      </c>
      <c r="J55" s="1284">
        <f>+I55/I54*100</f>
        <v>56.007226738934058</v>
      </c>
      <c r="K55" s="1303">
        <v>117.7</v>
      </c>
      <c r="L55" s="1284">
        <f>+K55/K54*100</f>
        <v>55.414312617702443</v>
      </c>
      <c r="M55" s="1304">
        <v>113.5</v>
      </c>
      <c r="N55" s="1285">
        <f>+M55/M54*100</f>
        <v>55.150631681243922</v>
      </c>
      <c r="O55" s="1151"/>
      <c r="P55" s="1184"/>
    </row>
    <row r="56" spans="1:16" s="1187" customFormat="1" ht="14.25" customHeight="1" x14ac:dyDescent="0.25">
      <c r="A56" s="1184"/>
      <c r="B56" s="1217"/>
      <c r="C56" s="773"/>
      <c r="D56" s="1288" t="s">
        <v>71</v>
      </c>
      <c r="E56" s="1303">
        <v>106.9</v>
      </c>
      <c r="F56" s="1284">
        <f>+E56/E54*100</f>
        <v>45.586353944562902</v>
      </c>
      <c r="G56" s="1303">
        <v>98.7</v>
      </c>
      <c r="H56" s="1284">
        <f>+G56/G54*100</f>
        <v>42.251712328767127</v>
      </c>
      <c r="I56" s="1303">
        <v>97.4</v>
      </c>
      <c r="J56" s="1284">
        <f>+I56/I54*100</f>
        <v>43.992773261065942</v>
      </c>
      <c r="K56" s="1303">
        <v>94.8</v>
      </c>
      <c r="L56" s="1284">
        <f>+K56/K54*100</f>
        <v>44.632768361581924</v>
      </c>
      <c r="M56" s="1304">
        <v>92.3</v>
      </c>
      <c r="N56" s="1285">
        <f>+M56/M54*100</f>
        <v>44.849368318756071</v>
      </c>
      <c r="O56" s="1151"/>
      <c r="P56" s="1184"/>
    </row>
    <row r="57" spans="1:16" s="851" customFormat="1" ht="12" customHeight="1" x14ac:dyDescent="0.25">
      <c r="A57" s="882"/>
      <c r="B57" s="883"/>
      <c r="C57" s="884" t="s">
        <v>423</v>
      </c>
      <c r="D57" s="885"/>
      <c r="E57" s="886"/>
      <c r="F57" s="1168"/>
      <c r="G57" s="886"/>
      <c r="H57" s="1168"/>
      <c r="I57" s="886"/>
      <c r="J57" s="1168"/>
      <c r="K57" s="886"/>
      <c r="L57" s="1168"/>
      <c r="M57" s="886"/>
      <c r="N57" s="1168"/>
      <c r="O57" s="887"/>
      <c r="P57" s="878"/>
    </row>
    <row r="58" spans="1:16" s="1220" customFormat="1" ht="13.5" customHeight="1" x14ac:dyDescent="0.25">
      <c r="A58" s="1218"/>
      <c r="B58" s="1165"/>
      <c r="C58" s="1169" t="s">
        <v>405</v>
      </c>
      <c r="D58" s="773"/>
      <c r="E58" s="1508" t="s">
        <v>88</v>
      </c>
      <c r="F58" s="1508"/>
      <c r="G58" s="1508"/>
      <c r="H58" s="1508"/>
      <c r="I58" s="1508"/>
      <c r="J58" s="1508"/>
      <c r="K58" s="1508"/>
      <c r="L58" s="1508"/>
      <c r="M58" s="1508"/>
      <c r="N58" s="1508"/>
      <c r="O58" s="1219"/>
      <c r="P58" s="1218"/>
    </row>
    <row r="59" spans="1:16" ht="13.5" customHeight="1" x14ac:dyDescent="0.25">
      <c r="A59" s="1134"/>
      <c r="B59" s="1221">
        <v>8</v>
      </c>
      <c r="C59" s="1471">
        <v>42767</v>
      </c>
      <c r="D59" s="1471"/>
      <c r="E59" s="1130"/>
      <c r="F59" s="1130"/>
      <c r="G59" s="1130"/>
      <c r="H59" s="1130"/>
      <c r="I59" s="1130"/>
      <c r="J59" s="1130"/>
      <c r="K59" s="1130"/>
      <c r="L59" s="1130"/>
      <c r="M59" s="1130"/>
      <c r="N59" s="1130"/>
      <c r="O59" s="1201"/>
      <c r="P59" s="1134"/>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5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ColWidth="9.109375" defaultRowHeight="13.2" x14ac:dyDescent="0.25"/>
  <cols>
    <col min="1" max="1" width="1" style="132" customWidth="1"/>
    <col min="2" max="2" width="2.5546875" style="132" customWidth="1"/>
    <col min="3" max="3" width="1" style="132" customWidth="1"/>
    <col min="4" max="4" width="24.6640625" style="132" customWidth="1"/>
    <col min="5" max="17" width="5.44140625" style="132" customWidth="1"/>
    <col min="18" max="18" width="2.5546875" style="132" customWidth="1"/>
    <col min="19" max="19" width="1" style="132" customWidth="1"/>
    <col min="20" max="16384" width="9.109375" style="132"/>
  </cols>
  <sheetData>
    <row r="1" spans="1:19" ht="13.5" customHeight="1" x14ac:dyDescent="0.25">
      <c r="A1" s="131"/>
      <c r="B1" s="1529" t="s">
        <v>406</v>
      </c>
      <c r="C1" s="1529"/>
      <c r="D1" s="1529"/>
      <c r="E1" s="133"/>
      <c r="F1" s="133"/>
      <c r="G1" s="133"/>
      <c r="H1" s="133"/>
      <c r="I1" s="133"/>
      <c r="J1" s="133"/>
      <c r="K1" s="133"/>
      <c r="L1" s="133"/>
      <c r="M1" s="133"/>
      <c r="N1" s="133"/>
      <c r="O1" s="133"/>
      <c r="P1" s="133"/>
      <c r="Q1" s="133"/>
      <c r="R1" s="133"/>
      <c r="S1" s="131"/>
    </row>
    <row r="2" spans="1:19" ht="6" customHeight="1" x14ac:dyDescent="0.25">
      <c r="A2" s="131"/>
      <c r="B2" s="599"/>
      <c r="C2" s="599"/>
      <c r="D2" s="599"/>
      <c r="E2" s="228"/>
      <c r="F2" s="228"/>
      <c r="G2" s="228"/>
      <c r="H2" s="228"/>
      <c r="I2" s="228"/>
      <c r="J2" s="228"/>
      <c r="K2" s="228"/>
      <c r="L2" s="228"/>
      <c r="M2" s="228"/>
      <c r="N2" s="228"/>
      <c r="O2" s="228"/>
      <c r="P2" s="228"/>
      <c r="Q2" s="228"/>
      <c r="R2" s="229"/>
      <c r="S2" s="133"/>
    </row>
    <row r="3" spans="1:19" ht="10.5" customHeight="1" thickBot="1" x14ac:dyDescent="0.3">
      <c r="A3" s="131"/>
      <c r="B3" s="133"/>
      <c r="C3" s="133"/>
      <c r="D3" s="133"/>
      <c r="E3" s="569"/>
      <c r="F3" s="569"/>
      <c r="G3" s="133"/>
      <c r="H3" s="133"/>
      <c r="I3" s="133"/>
      <c r="J3" s="133"/>
      <c r="K3" s="133"/>
      <c r="L3" s="133"/>
      <c r="M3" s="133"/>
      <c r="N3" s="133"/>
      <c r="O3" s="133"/>
      <c r="P3" s="569"/>
      <c r="Q3" s="569" t="s">
        <v>70</v>
      </c>
      <c r="R3" s="230"/>
      <c r="S3" s="133"/>
    </row>
    <row r="4" spans="1:19" ht="13.5" customHeight="1" thickBot="1" x14ac:dyDescent="0.3">
      <c r="A4" s="131"/>
      <c r="B4" s="133"/>
      <c r="C4" s="393" t="s">
        <v>407</v>
      </c>
      <c r="D4" s="398"/>
      <c r="E4" s="399"/>
      <c r="F4" s="399"/>
      <c r="G4" s="399"/>
      <c r="H4" s="399"/>
      <c r="I4" s="399"/>
      <c r="J4" s="399"/>
      <c r="K4" s="399"/>
      <c r="L4" s="399"/>
      <c r="M4" s="399"/>
      <c r="N4" s="399"/>
      <c r="O4" s="399"/>
      <c r="P4" s="399"/>
      <c r="Q4" s="400"/>
      <c r="R4" s="230"/>
      <c r="S4" s="133"/>
    </row>
    <row r="5" spans="1:19" ht="12" customHeight="1" x14ac:dyDescent="0.25">
      <c r="A5" s="131"/>
      <c r="B5" s="133"/>
      <c r="C5" s="933" t="s">
        <v>78</v>
      </c>
      <c r="D5" s="933"/>
      <c r="E5" s="180"/>
      <c r="F5" s="180"/>
      <c r="G5" s="180"/>
      <c r="H5" s="180"/>
      <c r="I5" s="180"/>
      <c r="J5" s="180"/>
      <c r="K5" s="180"/>
      <c r="L5" s="180"/>
      <c r="M5" s="180"/>
      <c r="N5" s="180"/>
      <c r="O5" s="180"/>
      <c r="P5" s="180"/>
      <c r="Q5" s="180"/>
      <c r="R5" s="230"/>
      <c r="S5" s="133"/>
    </row>
    <row r="6" spans="1:19" s="92" customFormat="1" ht="13.5" customHeight="1" x14ac:dyDescent="0.25">
      <c r="A6" s="159"/>
      <c r="B6" s="168"/>
      <c r="C6" s="1526" t="s">
        <v>127</v>
      </c>
      <c r="D6" s="1527"/>
      <c r="E6" s="1527"/>
      <c r="F6" s="1527"/>
      <c r="G6" s="1527"/>
      <c r="H6" s="1527"/>
      <c r="I6" s="1527"/>
      <c r="J6" s="1527"/>
      <c r="K6" s="1527"/>
      <c r="L6" s="1527"/>
      <c r="M6" s="1527"/>
      <c r="N6" s="1527"/>
      <c r="O6" s="1527"/>
      <c r="P6" s="1527"/>
      <c r="Q6" s="1528"/>
      <c r="R6" s="230"/>
      <c r="S6" s="2"/>
    </row>
    <row r="7" spans="1:19" s="92" customFormat="1" ht="3.75" customHeight="1" x14ac:dyDescent="0.25">
      <c r="A7" s="159"/>
      <c r="B7" s="168"/>
      <c r="C7" s="934"/>
      <c r="D7" s="934"/>
      <c r="E7" s="935"/>
      <c r="F7" s="935"/>
      <c r="G7" s="935"/>
      <c r="H7" s="935"/>
      <c r="I7" s="935"/>
      <c r="J7" s="935"/>
      <c r="K7" s="935"/>
      <c r="L7" s="935"/>
      <c r="M7" s="935"/>
      <c r="N7" s="935"/>
      <c r="O7" s="935"/>
      <c r="P7" s="935"/>
      <c r="Q7" s="935"/>
      <c r="R7" s="230"/>
      <c r="S7" s="2"/>
    </row>
    <row r="8" spans="1:19" s="92" customFormat="1" ht="13.5" customHeight="1" x14ac:dyDescent="0.25">
      <c r="A8" s="159"/>
      <c r="B8" s="168"/>
      <c r="C8" s="935"/>
      <c r="D8" s="935"/>
      <c r="E8" s="1530">
        <v>2016</v>
      </c>
      <c r="F8" s="1530"/>
      <c r="G8" s="1530"/>
      <c r="H8" s="1530"/>
      <c r="I8" s="1530"/>
      <c r="J8" s="1530"/>
      <c r="K8" s="1530"/>
      <c r="L8" s="1530"/>
      <c r="M8" s="1530"/>
      <c r="N8" s="1530"/>
      <c r="O8" s="1530"/>
      <c r="P8" s="1530"/>
      <c r="Q8" s="1309">
        <v>2017</v>
      </c>
      <c r="R8" s="230"/>
      <c r="S8" s="2"/>
    </row>
    <row r="9" spans="1:19" ht="12.75" customHeight="1" x14ac:dyDescent="0.25">
      <c r="A9" s="131"/>
      <c r="B9" s="133"/>
      <c r="C9" s="1521"/>
      <c r="D9" s="1521"/>
      <c r="E9" s="725" t="s">
        <v>93</v>
      </c>
      <c r="F9" s="725" t="s">
        <v>104</v>
      </c>
      <c r="G9" s="725" t="s">
        <v>103</v>
      </c>
      <c r="H9" s="725" t="s">
        <v>102</v>
      </c>
      <c r="I9" s="725" t="s">
        <v>101</v>
      </c>
      <c r="J9" s="725" t="s">
        <v>100</v>
      </c>
      <c r="K9" s="725" t="s">
        <v>99</v>
      </c>
      <c r="L9" s="725" t="s">
        <v>98</v>
      </c>
      <c r="M9" s="725" t="s">
        <v>97</v>
      </c>
      <c r="N9" s="725" t="s">
        <v>96</v>
      </c>
      <c r="O9" s="725" t="s">
        <v>95</v>
      </c>
      <c r="P9" s="725" t="s">
        <v>94</v>
      </c>
      <c r="Q9" s="725" t="s">
        <v>93</v>
      </c>
      <c r="R9" s="230"/>
      <c r="S9" s="133"/>
    </row>
    <row r="10" spans="1:19" ht="3.75" customHeight="1" x14ac:dyDescent="0.25">
      <c r="A10" s="131"/>
      <c r="B10" s="133"/>
      <c r="C10" s="893"/>
      <c r="D10" s="893"/>
      <c r="E10" s="891"/>
      <c r="F10" s="891"/>
      <c r="G10" s="891"/>
      <c r="H10" s="891"/>
      <c r="I10" s="891"/>
      <c r="J10" s="891"/>
      <c r="K10" s="891"/>
      <c r="L10" s="891"/>
      <c r="M10" s="891"/>
      <c r="N10" s="891"/>
      <c r="O10" s="891"/>
      <c r="P10" s="891"/>
      <c r="Q10" s="891"/>
      <c r="R10" s="230"/>
      <c r="S10" s="133"/>
    </row>
    <row r="11" spans="1:19" ht="13.5" customHeight="1" x14ac:dyDescent="0.25">
      <c r="A11" s="131"/>
      <c r="B11" s="133"/>
      <c r="C11" s="1524" t="s">
        <v>391</v>
      </c>
      <c r="D11" s="1525"/>
      <c r="E11" s="892"/>
      <c r="F11" s="892"/>
      <c r="G11" s="892"/>
      <c r="H11" s="892"/>
      <c r="I11" s="892"/>
      <c r="J11" s="892"/>
      <c r="K11" s="892"/>
      <c r="L11" s="892"/>
      <c r="M11" s="892"/>
      <c r="N11" s="892"/>
      <c r="O11" s="892"/>
      <c r="P11" s="892"/>
      <c r="Q11" s="892"/>
      <c r="R11" s="230"/>
      <c r="S11" s="133"/>
    </row>
    <row r="12" spans="1:19" s="167" customFormat="1" ht="13.5" customHeight="1" x14ac:dyDescent="0.25">
      <c r="A12" s="159"/>
      <c r="B12" s="168"/>
      <c r="D12" s="939" t="s">
        <v>68</v>
      </c>
      <c r="E12" s="894">
        <v>82</v>
      </c>
      <c r="F12" s="894">
        <v>99</v>
      </c>
      <c r="G12" s="894">
        <v>90</v>
      </c>
      <c r="H12" s="894">
        <v>84</v>
      </c>
      <c r="I12" s="894">
        <v>70</v>
      </c>
      <c r="J12" s="894">
        <v>72</v>
      </c>
      <c r="K12" s="894">
        <v>67</v>
      </c>
      <c r="L12" s="894">
        <v>51</v>
      </c>
      <c r="M12" s="894">
        <v>64</v>
      </c>
      <c r="N12" s="894">
        <v>74</v>
      </c>
      <c r="O12" s="894">
        <v>89</v>
      </c>
      <c r="P12" s="894">
        <v>95</v>
      </c>
      <c r="Q12" s="894">
        <v>87</v>
      </c>
      <c r="R12" s="230"/>
      <c r="S12" s="133"/>
    </row>
    <row r="13" spans="1:19" s="156" customFormat="1" ht="18.75" customHeight="1" x14ac:dyDescent="0.25">
      <c r="A13" s="159"/>
      <c r="B13" s="168"/>
      <c r="C13" s="598"/>
      <c r="D13" s="231"/>
      <c r="E13" s="161"/>
      <c r="F13" s="161"/>
      <c r="G13" s="161"/>
      <c r="H13" s="161"/>
      <c r="I13" s="161"/>
      <c r="J13" s="161"/>
      <c r="K13" s="161"/>
      <c r="L13" s="161"/>
      <c r="M13" s="161"/>
      <c r="N13" s="161"/>
      <c r="O13" s="161"/>
      <c r="P13" s="161"/>
      <c r="Q13" s="161"/>
      <c r="R13" s="230"/>
      <c r="S13" s="133"/>
    </row>
    <row r="14" spans="1:19" s="156" customFormat="1" ht="13.5" customHeight="1" x14ac:dyDescent="0.25">
      <c r="A14" s="159"/>
      <c r="B14" s="168"/>
      <c r="C14" s="1524" t="s">
        <v>145</v>
      </c>
      <c r="D14" s="1525"/>
      <c r="E14" s="161"/>
      <c r="F14" s="161"/>
      <c r="G14" s="161"/>
      <c r="H14" s="161"/>
      <c r="I14" s="161"/>
      <c r="J14" s="161"/>
      <c r="K14" s="161"/>
      <c r="L14" s="161"/>
      <c r="M14" s="161"/>
      <c r="N14" s="161"/>
      <c r="O14" s="161"/>
      <c r="P14" s="161"/>
      <c r="Q14" s="161"/>
      <c r="R14" s="230"/>
      <c r="S14" s="133"/>
    </row>
    <row r="15" spans="1:19" s="163" customFormat="1" ht="13.5" customHeight="1" x14ac:dyDescent="0.25">
      <c r="A15" s="159"/>
      <c r="B15" s="168"/>
      <c r="D15" s="939" t="s">
        <v>68</v>
      </c>
      <c r="E15" s="927">
        <v>1428</v>
      </c>
      <c r="F15" s="927">
        <v>1549</v>
      </c>
      <c r="G15" s="927">
        <v>1313</v>
      </c>
      <c r="H15" s="927">
        <v>1226</v>
      </c>
      <c r="I15" s="927">
        <v>885</v>
      </c>
      <c r="J15" s="927">
        <v>1135</v>
      </c>
      <c r="K15" s="927">
        <v>822</v>
      </c>
      <c r="L15" s="927">
        <v>794</v>
      </c>
      <c r="M15" s="927">
        <v>857</v>
      </c>
      <c r="N15" s="927">
        <v>1206</v>
      </c>
      <c r="O15" s="927">
        <v>1448</v>
      </c>
      <c r="P15" s="927">
        <v>1983</v>
      </c>
      <c r="Q15" s="927">
        <v>1653</v>
      </c>
      <c r="R15" s="233"/>
      <c r="S15" s="157"/>
    </row>
    <row r="16" spans="1:19" s="137" customFormat="1" ht="26.25" customHeight="1" x14ac:dyDescent="0.25">
      <c r="A16" s="962"/>
      <c r="B16" s="136"/>
      <c r="C16" s="963"/>
      <c r="D16" s="964" t="s">
        <v>671</v>
      </c>
      <c r="E16" s="965">
        <v>851</v>
      </c>
      <c r="F16" s="965">
        <v>957</v>
      </c>
      <c r="G16" s="965">
        <v>820</v>
      </c>
      <c r="H16" s="965">
        <v>673</v>
      </c>
      <c r="I16" s="965">
        <v>514</v>
      </c>
      <c r="J16" s="965">
        <v>533</v>
      </c>
      <c r="K16" s="965">
        <v>404</v>
      </c>
      <c r="L16" s="965">
        <v>533</v>
      </c>
      <c r="M16" s="965">
        <v>571</v>
      </c>
      <c r="N16" s="965">
        <v>913</v>
      </c>
      <c r="O16" s="965">
        <v>1091</v>
      </c>
      <c r="P16" s="965">
        <v>1287</v>
      </c>
      <c r="Q16" s="965">
        <v>1230</v>
      </c>
      <c r="R16" s="960"/>
      <c r="S16" s="136"/>
    </row>
    <row r="17" spans="1:19" s="156" customFormat="1" ht="18.75" customHeight="1" x14ac:dyDescent="0.25">
      <c r="A17" s="159"/>
      <c r="B17" s="155"/>
      <c r="C17" s="598" t="s">
        <v>236</v>
      </c>
      <c r="D17" s="966" t="s">
        <v>672</v>
      </c>
      <c r="E17" s="948">
        <v>577</v>
      </c>
      <c r="F17" s="948">
        <v>592</v>
      </c>
      <c r="G17" s="948">
        <v>493</v>
      </c>
      <c r="H17" s="948">
        <v>553</v>
      </c>
      <c r="I17" s="948">
        <v>371</v>
      </c>
      <c r="J17" s="948">
        <v>602</v>
      </c>
      <c r="K17" s="948">
        <v>418</v>
      </c>
      <c r="L17" s="948">
        <v>261</v>
      </c>
      <c r="M17" s="948">
        <v>286</v>
      </c>
      <c r="N17" s="948">
        <v>293</v>
      </c>
      <c r="O17" s="948">
        <v>357</v>
      </c>
      <c r="P17" s="948">
        <v>696</v>
      </c>
      <c r="Q17" s="948">
        <v>423</v>
      </c>
      <c r="R17" s="230"/>
      <c r="S17" s="133"/>
    </row>
    <row r="18" spans="1:19" s="156" customFormat="1" x14ac:dyDescent="0.25">
      <c r="A18" s="159"/>
      <c r="B18" s="155"/>
      <c r="C18" s="598"/>
      <c r="D18" s="234"/>
      <c r="E18" s="161"/>
      <c r="F18" s="161"/>
      <c r="G18" s="161"/>
      <c r="H18" s="161"/>
      <c r="I18" s="161"/>
      <c r="J18" s="161"/>
      <c r="K18" s="161"/>
      <c r="L18" s="161"/>
      <c r="M18" s="161"/>
      <c r="N18" s="161"/>
      <c r="O18" s="161"/>
      <c r="P18" s="161"/>
      <c r="Q18" s="161"/>
      <c r="R18" s="230"/>
      <c r="S18" s="133"/>
    </row>
    <row r="19" spans="1:19" s="156" customFormat="1" ht="13.5" customHeight="1" x14ac:dyDescent="0.25">
      <c r="A19" s="159"/>
      <c r="B19" s="155"/>
      <c r="C19" s="598"/>
      <c r="D19" s="234"/>
      <c r="E19" s="151"/>
      <c r="F19" s="151"/>
      <c r="G19" s="151"/>
      <c r="H19" s="151"/>
      <c r="I19" s="151"/>
      <c r="J19" s="151"/>
      <c r="K19" s="151"/>
      <c r="L19" s="151"/>
      <c r="M19" s="151"/>
      <c r="N19" s="151"/>
      <c r="O19" s="151"/>
      <c r="P19" s="151"/>
      <c r="Q19" s="151"/>
      <c r="R19" s="230"/>
      <c r="S19" s="133"/>
    </row>
    <row r="20" spans="1:19" s="156" customFormat="1" ht="13.5" customHeight="1" x14ac:dyDescent="0.25">
      <c r="A20" s="159"/>
      <c r="B20" s="155"/>
      <c r="C20" s="598"/>
      <c r="D20" s="478"/>
      <c r="E20" s="162"/>
      <c r="F20" s="162"/>
      <c r="G20" s="162"/>
      <c r="H20" s="162"/>
      <c r="I20" s="162"/>
      <c r="J20" s="162"/>
      <c r="K20" s="162"/>
      <c r="L20" s="162"/>
      <c r="M20" s="162"/>
      <c r="N20" s="162"/>
      <c r="O20" s="162"/>
      <c r="P20" s="162"/>
      <c r="Q20" s="162"/>
      <c r="R20" s="230"/>
      <c r="S20" s="133"/>
    </row>
    <row r="21" spans="1:19" s="156" customFormat="1" ht="13.5" customHeight="1" x14ac:dyDescent="0.25">
      <c r="A21" s="159"/>
      <c r="B21" s="155"/>
      <c r="C21" s="598"/>
      <c r="D21" s="478"/>
      <c r="E21" s="162"/>
      <c r="F21" s="162"/>
      <c r="G21" s="162"/>
      <c r="H21" s="162"/>
      <c r="I21" s="162"/>
      <c r="J21" s="162"/>
      <c r="K21" s="162"/>
      <c r="L21" s="162"/>
      <c r="M21" s="162"/>
      <c r="N21" s="162"/>
      <c r="O21" s="162"/>
      <c r="P21" s="162"/>
      <c r="Q21" s="162"/>
      <c r="R21" s="230"/>
      <c r="S21" s="133"/>
    </row>
    <row r="22" spans="1:19" s="156" customFormat="1" ht="13.5" customHeight="1" x14ac:dyDescent="0.25">
      <c r="A22" s="154"/>
      <c r="B22" s="155"/>
      <c r="C22" s="598"/>
      <c r="D22" s="478"/>
      <c r="E22" s="162"/>
      <c r="F22" s="162"/>
      <c r="G22" s="162"/>
      <c r="H22" s="162"/>
      <c r="I22" s="162"/>
      <c r="J22" s="162"/>
      <c r="K22" s="162"/>
      <c r="L22" s="162"/>
      <c r="M22" s="162"/>
      <c r="N22" s="162"/>
      <c r="O22" s="162"/>
      <c r="P22" s="162"/>
      <c r="Q22" s="162"/>
      <c r="R22" s="230"/>
      <c r="S22" s="133"/>
    </row>
    <row r="23" spans="1:19" s="156" customFormat="1" ht="13.5" customHeight="1" x14ac:dyDescent="0.25">
      <c r="A23" s="154"/>
      <c r="B23" s="155"/>
      <c r="C23" s="598"/>
      <c r="D23" s="478"/>
      <c r="E23" s="162"/>
      <c r="F23" s="162"/>
      <c r="G23" s="162"/>
      <c r="H23" s="162"/>
      <c r="I23" s="162"/>
      <c r="J23" s="162"/>
      <c r="K23" s="162"/>
      <c r="L23" s="162"/>
      <c r="M23" s="162"/>
      <c r="N23" s="162"/>
      <c r="O23" s="162"/>
      <c r="P23" s="162"/>
      <c r="Q23" s="162"/>
      <c r="R23" s="230"/>
      <c r="S23" s="133"/>
    </row>
    <row r="24" spans="1:19" s="156" customFormat="1" ht="13.5" customHeight="1" x14ac:dyDescent="0.25">
      <c r="A24" s="154"/>
      <c r="B24" s="155"/>
      <c r="C24" s="598"/>
      <c r="D24" s="478"/>
      <c r="E24" s="162"/>
      <c r="F24" s="162"/>
      <c r="G24" s="162"/>
      <c r="H24" s="162"/>
      <c r="I24" s="162"/>
      <c r="J24" s="162"/>
      <c r="K24" s="162"/>
      <c r="L24" s="162"/>
      <c r="M24" s="162"/>
      <c r="N24" s="162"/>
      <c r="O24" s="162"/>
      <c r="P24" s="162"/>
      <c r="Q24" s="162"/>
      <c r="R24" s="230"/>
      <c r="S24" s="133"/>
    </row>
    <row r="25" spans="1:19" s="156" customFormat="1" ht="13.5" customHeight="1" x14ac:dyDescent="0.25">
      <c r="A25" s="154"/>
      <c r="B25" s="155"/>
      <c r="C25" s="598"/>
      <c r="D25" s="478"/>
      <c r="E25" s="162"/>
      <c r="F25" s="162"/>
      <c r="G25" s="162"/>
      <c r="H25" s="162"/>
      <c r="I25" s="162"/>
      <c r="J25" s="162"/>
      <c r="K25" s="162"/>
      <c r="L25" s="162"/>
      <c r="M25" s="162"/>
      <c r="N25" s="162"/>
      <c r="O25" s="162"/>
      <c r="P25" s="162"/>
      <c r="Q25" s="162"/>
      <c r="R25" s="230"/>
      <c r="S25" s="133"/>
    </row>
    <row r="26" spans="1:19" s="163" customFormat="1" ht="13.5" customHeight="1" x14ac:dyDescent="0.25">
      <c r="A26" s="164"/>
      <c r="B26" s="165"/>
      <c r="C26" s="479"/>
      <c r="D26" s="232"/>
      <c r="E26" s="166"/>
      <c r="F26" s="166"/>
      <c r="G26" s="166"/>
      <c r="H26" s="166"/>
      <c r="I26" s="166"/>
      <c r="J26" s="166"/>
      <c r="K26" s="166"/>
      <c r="L26" s="166"/>
      <c r="M26" s="166"/>
      <c r="N26" s="166"/>
      <c r="O26" s="166"/>
      <c r="P26" s="166"/>
      <c r="Q26" s="166"/>
      <c r="R26" s="233"/>
      <c r="S26" s="157"/>
    </row>
    <row r="27" spans="1:19" ht="13.5" customHeight="1" x14ac:dyDescent="0.25">
      <c r="A27" s="131"/>
      <c r="B27" s="133"/>
      <c r="C27" s="598"/>
      <c r="D27" s="134"/>
      <c r="E27" s="162"/>
      <c r="F27" s="162"/>
      <c r="G27" s="162"/>
      <c r="H27" s="162"/>
      <c r="I27" s="162"/>
      <c r="J27" s="162"/>
      <c r="K27" s="162"/>
      <c r="L27" s="162"/>
      <c r="M27" s="162"/>
      <c r="N27" s="162"/>
      <c r="O27" s="162"/>
      <c r="P27" s="162"/>
      <c r="Q27" s="162"/>
      <c r="R27" s="230"/>
      <c r="S27" s="133"/>
    </row>
    <row r="28" spans="1:19" s="156" customFormat="1" ht="13.5" customHeight="1" x14ac:dyDescent="0.25">
      <c r="A28" s="154"/>
      <c r="B28" s="155"/>
      <c r="C28" s="598"/>
      <c r="D28" s="134"/>
      <c r="E28" s="162"/>
      <c r="F28" s="162"/>
      <c r="G28" s="162"/>
      <c r="H28" s="162"/>
      <c r="I28" s="162"/>
      <c r="J28" s="162"/>
      <c r="K28" s="162"/>
      <c r="L28" s="162"/>
      <c r="M28" s="162"/>
      <c r="N28" s="162"/>
      <c r="O28" s="162"/>
      <c r="P28" s="162"/>
      <c r="Q28" s="162"/>
      <c r="R28" s="230"/>
      <c r="S28" s="133"/>
    </row>
    <row r="29" spans="1:19" s="156" customFormat="1" ht="13.5" customHeight="1" x14ac:dyDescent="0.25">
      <c r="A29" s="154"/>
      <c r="B29" s="155"/>
      <c r="C29" s="598"/>
      <c r="D29" s="234"/>
      <c r="E29" s="162"/>
      <c r="F29" s="162"/>
      <c r="G29" s="162"/>
      <c r="H29" s="162"/>
      <c r="I29" s="162"/>
      <c r="J29" s="162"/>
      <c r="K29" s="162"/>
      <c r="L29" s="162"/>
      <c r="M29" s="162"/>
      <c r="N29" s="162"/>
      <c r="O29" s="162"/>
      <c r="P29" s="162"/>
      <c r="Q29" s="162"/>
      <c r="R29" s="230"/>
      <c r="S29" s="133"/>
    </row>
    <row r="30" spans="1:19" s="156" customFormat="1" ht="13.5" customHeight="1" x14ac:dyDescent="0.25">
      <c r="A30" s="154"/>
      <c r="B30" s="155"/>
      <c r="C30" s="598"/>
      <c r="D30" s="728"/>
      <c r="E30" s="729"/>
      <c r="F30" s="729"/>
      <c r="G30" s="729"/>
      <c r="H30" s="729"/>
      <c r="I30" s="729"/>
      <c r="J30" s="729"/>
      <c r="K30" s="729"/>
      <c r="L30" s="729"/>
      <c r="M30" s="729"/>
      <c r="N30" s="729"/>
      <c r="O30" s="729"/>
      <c r="P30" s="729"/>
      <c r="Q30" s="729"/>
      <c r="R30" s="230"/>
      <c r="S30" s="133"/>
    </row>
    <row r="31" spans="1:19" s="163" customFormat="1" ht="13.5" customHeight="1" x14ac:dyDescent="0.25">
      <c r="A31" s="164"/>
      <c r="B31" s="165"/>
      <c r="C31" s="479"/>
      <c r="D31" s="730"/>
      <c r="E31" s="730"/>
      <c r="F31" s="730"/>
      <c r="G31" s="730"/>
      <c r="H31" s="730"/>
      <c r="I31" s="730"/>
      <c r="J31" s="730"/>
      <c r="K31" s="730"/>
      <c r="L31" s="730"/>
      <c r="M31" s="730"/>
      <c r="N31" s="730"/>
      <c r="O31" s="730"/>
      <c r="P31" s="730"/>
      <c r="Q31" s="730"/>
      <c r="R31" s="233"/>
      <c r="S31" s="157"/>
    </row>
    <row r="32" spans="1:19" ht="35.25" customHeight="1" x14ac:dyDescent="0.25">
      <c r="A32" s="131"/>
      <c r="B32" s="133"/>
      <c r="C32" s="598"/>
      <c r="D32" s="731"/>
      <c r="E32" s="729"/>
      <c r="F32" s="729"/>
      <c r="G32" s="729"/>
      <c r="H32" s="729"/>
      <c r="I32" s="729"/>
      <c r="J32" s="729"/>
      <c r="K32" s="729"/>
      <c r="L32" s="729"/>
      <c r="M32" s="729"/>
      <c r="N32" s="729"/>
      <c r="O32" s="729"/>
      <c r="P32" s="729"/>
      <c r="Q32" s="729"/>
      <c r="R32" s="230"/>
      <c r="S32" s="133"/>
    </row>
    <row r="33" spans="1:19" ht="13.5" customHeight="1" x14ac:dyDescent="0.25">
      <c r="A33" s="131"/>
      <c r="B33" s="133"/>
      <c r="C33" s="940" t="s">
        <v>179</v>
      </c>
      <c r="D33" s="941"/>
      <c r="E33" s="941"/>
      <c r="F33" s="941"/>
      <c r="G33" s="941"/>
      <c r="H33" s="941"/>
      <c r="I33" s="941"/>
      <c r="J33" s="941"/>
      <c r="K33" s="941"/>
      <c r="L33" s="941"/>
      <c r="M33" s="941"/>
      <c r="N33" s="941"/>
      <c r="O33" s="941"/>
      <c r="P33" s="941"/>
      <c r="Q33" s="942"/>
      <c r="R33" s="230"/>
      <c r="S33" s="160"/>
    </row>
    <row r="34" spans="1:19" s="156" customFormat="1" ht="3.75" customHeight="1" x14ac:dyDescent="0.25">
      <c r="A34" s="154"/>
      <c r="B34" s="155"/>
      <c r="C34" s="598"/>
      <c r="D34" s="234"/>
      <c r="E34" s="162"/>
      <c r="F34" s="162"/>
      <c r="G34" s="162"/>
      <c r="H34" s="162"/>
      <c r="I34" s="162"/>
      <c r="J34" s="162"/>
      <c r="K34" s="162"/>
      <c r="L34" s="162"/>
      <c r="M34" s="162"/>
      <c r="N34" s="162"/>
      <c r="O34" s="162"/>
      <c r="P34" s="162"/>
      <c r="Q34" s="162"/>
      <c r="R34" s="230"/>
      <c r="S34" s="133"/>
    </row>
    <row r="35" spans="1:19" ht="12.75" customHeight="1" x14ac:dyDescent="0.25">
      <c r="A35" s="131"/>
      <c r="B35" s="133"/>
      <c r="C35" s="1521"/>
      <c r="D35" s="1521"/>
      <c r="E35" s="926">
        <v>2004</v>
      </c>
      <c r="F35" s="928" t="s">
        <v>673</v>
      </c>
      <c r="G35" s="928" t="s">
        <v>674</v>
      </c>
      <c r="H35" s="928" t="s">
        <v>675</v>
      </c>
      <c r="I35" s="926" t="s">
        <v>676</v>
      </c>
      <c r="J35" s="926" t="s">
        <v>677</v>
      </c>
      <c r="K35" s="926" t="s">
        <v>678</v>
      </c>
      <c r="L35" s="919" t="s">
        <v>679</v>
      </c>
      <c r="M35" s="922" t="s">
        <v>680</v>
      </c>
      <c r="N35" s="936">
        <v>2013</v>
      </c>
      <c r="O35" s="936">
        <v>2014</v>
      </c>
      <c r="P35" s="936">
        <v>2015</v>
      </c>
      <c r="Q35" s="936">
        <v>2016</v>
      </c>
      <c r="R35" s="230"/>
      <c r="S35" s="133"/>
    </row>
    <row r="36" spans="1:19" ht="3.75" customHeight="1" x14ac:dyDescent="0.25">
      <c r="A36" s="131"/>
      <c r="B36" s="133"/>
      <c r="C36" s="893"/>
      <c r="D36" s="893"/>
      <c r="E36" s="880"/>
      <c r="F36" s="880"/>
      <c r="G36" s="914"/>
      <c r="H36" s="929"/>
      <c r="I36" s="997"/>
      <c r="J36" s="997"/>
      <c r="K36" s="997"/>
      <c r="L36" s="914"/>
      <c r="M36" s="914"/>
      <c r="N36" s="937"/>
      <c r="O36" s="937"/>
      <c r="P36" s="937"/>
      <c r="Q36" s="937"/>
      <c r="R36" s="230"/>
      <c r="S36" s="133"/>
    </row>
    <row r="37" spans="1:19" ht="13.5" customHeight="1" x14ac:dyDescent="0.25">
      <c r="A37" s="131"/>
      <c r="B37" s="133"/>
      <c r="C37" s="1524" t="s">
        <v>391</v>
      </c>
      <c r="D37" s="1525"/>
      <c r="E37" s="880"/>
      <c r="F37" s="880"/>
      <c r="G37" s="914"/>
      <c r="H37" s="929"/>
      <c r="I37" s="997"/>
      <c r="J37" s="997"/>
      <c r="K37" s="997"/>
      <c r="L37" s="914"/>
      <c r="M37" s="914"/>
      <c r="N37" s="937"/>
      <c r="O37" s="937"/>
      <c r="P37" s="937"/>
      <c r="Q37" s="937"/>
      <c r="R37" s="230"/>
      <c r="S37" s="133"/>
    </row>
    <row r="38" spans="1:19" s="167" customFormat="1" ht="13.5" customHeight="1" x14ac:dyDescent="0.25">
      <c r="A38" s="159"/>
      <c r="B38" s="168"/>
      <c r="D38" s="939" t="s">
        <v>68</v>
      </c>
      <c r="E38" s="938" t="s">
        <v>392</v>
      </c>
      <c r="F38" s="894">
        <v>34</v>
      </c>
      <c r="G38" s="894">
        <v>49</v>
      </c>
      <c r="H38" s="894">
        <v>28</v>
      </c>
      <c r="I38" s="911">
        <v>54</v>
      </c>
      <c r="J38" s="911">
        <v>423</v>
      </c>
      <c r="K38" s="911">
        <v>324</v>
      </c>
      <c r="L38" s="920">
        <v>266</v>
      </c>
      <c r="M38" s="923">
        <v>550</v>
      </c>
      <c r="N38" s="915">
        <v>547</v>
      </c>
      <c r="O38" s="915">
        <v>344</v>
      </c>
      <c r="P38" s="915">
        <v>254</v>
      </c>
      <c r="Q38" s="915">
        <v>211</v>
      </c>
      <c r="R38" s="230"/>
      <c r="S38" s="133"/>
    </row>
    <row r="39" spans="1:19" s="156" customFormat="1" ht="18.75" customHeight="1" x14ac:dyDescent="0.25">
      <c r="A39" s="154"/>
      <c r="B39" s="155"/>
      <c r="C39" s="598"/>
      <c r="D39" s="231"/>
      <c r="E39" s="881"/>
      <c r="F39" s="881"/>
      <c r="G39" s="924"/>
      <c r="H39" s="161"/>
      <c r="I39" s="913"/>
      <c r="J39" s="913"/>
      <c r="K39" s="913"/>
      <c r="L39" s="916"/>
      <c r="M39" s="924"/>
      <c r="N39" s="918"/>
      <c r="O39" s="918"/>
      <c r="P39" s="918"/>
      <c r="Q39" s="918"/>
      <c r="R39" s="230"/>
      <c r="S39" s="133"/>
    </row>
    <row r="40" spans="1:19" s="156" customFormat="1" ht="13.5" customHeight="1" x14ac:dyDescent="0.25">
      <c r="A40" s="154"/>
      <c r="B40" s="155"/>
      <c r="C40" s="1524" t="s">
        <v>145</v>
      </c>
      <c r="D40" s="1525"/>
      <c r="E40" s="881"/>
      <c r="F40" s="881"/>
      <c r="G40" s="924"/>
      <c r="H40" s="161"/>
      <c r="I40" s="913"/>
      <c r="J40" s="913"/>
      <c r="K40" s="913"/>
      <c r="L40" s="916"/>
      <c r="M40" s="924"/>
      <c r="N40" s="918"/>
      <c r="O40" s="918"/>
      <c r="P40" s="918"/>
      <c r="Q40" s="918"/>
      <c r="R40" s="230"/>
      <c r="S40" s="133"/>
    </row>
    <row r="41" spans="1:19" s="163" customFormat="1" ht="13.5" customHeight="1" x14ac:dyDescent="0.25">
      <c r="A41" s="164"/>
      <c r="B41" s="165"/>
      <c r="D41" s="939" t="s">
        <v>68</v>
      </c>
      <c r="E41" s="938" t="s">
        <v>392</v>
      </c>
      <c r="F41" s="895">
        <v>588</v>
      </c>
      <c r="G41" s="895">
        <v>664</v>
      </c>
      <c r="H41" s="895">
        <v>891</v>
      </c>
      <c r="I41" s="912">
        <v>1422</v>
      </c>
      <c r="J41" s="912">
        <v>19278</v>
      </c>
      <c r="K41" s="912">
        <v>6145</v>
      </c>
      <c r="L41" s="921">
        <v>3601</v>
      </c>
      <c r="M41" s="925">
        <v>8703</v>
      </c>
      <c r="N41" s="917">
        <v>7434</v>
      </c>
      <c r="O41" s="917">
        <v>4460</v>
      </c>
      <c r="P41" s="917">
        <v>3872</v>
      </c>
      <c r="Q41" s="917">
        <v>4126</v>
      </c>
      <c r="R41" s="233"/>
      <c r="S41" s="157"/>
    </row>
    <row r="42" spans="1:19" s="137" customFormat="1" ht="26.25" customHeight="1" x14ac:dyDescent="0.25">
      <c r="A42" s="135"/>
      <c r="B42" s="136"/>
      <c r="C42" s="963"/>
      <c r="D42" s="964" t="s">
        <v>671</v>
      </c>
      <c r="E42" s="967" t="s">
        <v>392</v>
      </c>
      <c r="F42" s="969">
        <v>186</v>
      </c>
      <c r="G42" s="969">
        <v>101</v>
      </c>
      <c r="H42" s="969">
        <v>116</v>
      </c>
      <c r="I42" s="968">
        <v>122</v>
      </c>
      <c r="J42" s="968">
        <v>9492</v>
      </c>
      <c r="K42" s="968">
        <v>3334</v>
      </c>
      <c r="L42" s="970">
        <v>2266</v>
      </c>
      <c r="M42" s="971">
        <v>4718</v>
      </c>
      <c r="N42" s="972">
        <v>3439</v>
      </c>
      <c r="O42" s="972">
        <v>2281</v>
      </c>
      <c r="P42" s="972">
        <v>2413</v>
      </c>
      <c r="Q42" s="972">
        <v>2142</v>
      </c>
      <c r="R42" s="960"/>
      <c r="S42" s="136"/>
    </row>
    <row r="43" spans="1:19" s="156" customFormat="1" ht="18.75" customHeight="1" x14ac:dyDescent="0.25">
      <c r="A43" s="154"/>
      <c r="B43" s="155"/>
      <c r="C43" s="598" t="s">
        <v>236</v>
      </c>
      <c r="D43" s="966" t="s">
        <v>672</v>
      </c>
      <c r="E43" s="938" t="s">
        <v>392</v>
      </c>
      <c r="F43" s="944">
        <v>402</v>
      </c>
      <c r="G43" s="944">
        <v>563</v>
      </c>
      <c r="H43" s="944">
        <v>775</v>
      </c>
      <c r="I43" s="943">
        <v>1300</v>
      </c>
      <c r="J43" s="943">
        <v>9786</v>
      </c>
      <c r="K43" s="943">
        <v>2811</v>
      </c>
      <c r="L43" s="945">
        <v>1335</v>
      </c>
      <c r="M43" s="946">
        <v>3985</v>
      </c>
      <c r="N43" s="947">
        <v>3995</v>
      </c>
      <c r="O43" s="947">
        <v>2179</v>
      </c>
      <c r="P43" s="947">
        <v>1459</v>
      </c>
      <c r="Q43" s="947">
        <v>1984</v>
      </c>
      <c r="R43" s="230"/>
      <c r="S43" s="133"/>
    </row>
    <row r="44" spans="1:19" s="156" customFormat="1" ht="13.5" customHeight="1" x14ac:dyDescent="0.25">
      <c r="A44" s="154"/>
      <c r="B44" s="155"/>
      <c r="C44" s="598"/>
      <c r="D44" s="234"/>
      <c r="E44" s="162"/>
      <c r="F44" s="162"/>
      <c r="G44" s="162"/>
      <c r="H44" s="162"/>
      <c r="I44" s="162"/>
      <c r="J44" s="162"/>
      <c r="K44" s="162"/>
      <c r="L44" s="162"/>
      <c r="M44" s="162"/>
      <c r="N44" s="162"/>
      <c r="O44" s="162"/>
      <c r="P44" s="162"/>
      <c r="Q44" s="162"/>
      <c r="R44" s="230"/>
      <c r="S44" s="133"/>
    </row>
    <row r="45" spans="1:19" s="896" customFormat="1" ht="13.5" customHeight="1" x14ac:dyDescent="0.25">
      <c r="A45" s="898"/>
      <c r="B45" s="898"/>
      <c r="C45" s="899"/>
      <c r="D45" s="728"/>
      <c r="E45" s="729"/>
      <c r="F45" s="729"/>
      <c r="G45" s="729"/>
      <c r="H45" s="729"/>
      <c r="I45" s="729"/>
      <c r="J45" s="729"/>
      <c r="K45" s="729"/>
      <c r="L45" s="729"/>
      <c r="M45" s="729"/>
      <c r="N45" s="729"/>
      <c r="O45" s="729"/>
      <c r="P45" s="729"/>
      <c r="Q45" s="729"/>
      <c r="R45" s="230"/>
      <c r="S45" s="133"/>
    </row>
    <row r="46" spans="1:19" s="897" customFormat="1" ht="13.5" customHeight="1" x14ac:dyDescent="0.25">
      <c r="A46" s="730"/>
      <c r="B46" s="730"/>
      <c r="C46" s="901"/>
      <c r="D46" s="730"/>
      <c r="E46" s="902"/>
      <c r="F46" s="902"/>
      <c r="G46" s="902"/>
      <c r="H46" s="902"/>
      <c r="I46" s="902"/>
      <c r="J46" s="902"/>
      <c r="K46" s="902"/>
      <c r="L46" s="902"/>
      <c r="M46" s="902"/>
      <c r="N46" s="902"/>
      <c r="O46" s="902"/>
      <c r="P46" s="902"/>
      <c r="Q46" s="902"/>
      <c r="R46" s="230"/>
      <c r="S46" s="133"/>
    </row>
    <row r="47" spans="1:19" s="602" customFormat="1" ht="13.5" customHeight="1" x14ac:dyDescent="0.25">
      <c r="A47" s="900"/>
      <c r="B47" s="900"/>
      <c r="C47" s="899"/>
      <c r="D47" s="731"/>
      <c r="E47" s="729"/>
      <c r="F47" s="729"/>
      <c r="G47" s="729"/>
      <c r="H47" s="729"/>
      <c r="I47" s="729"/>
      <c r="J47" s="729"/>
      <c r="K47" s="729"/>
      <c r="L47" s="729"/>
      <c r="M47" s="729"/>
      <c r="N47" s="729"/>
      <c r="O47" s="729"/>
      <c r="P47" s="729"/>
      <c r="Q47" s="729"/>
      <c r="R47" s="230"/>
      <c r="S47" s="133"/>
    </row>
    <row r="48" spans="1:19" s="896" customFormat="1" ht="13.5" customHeight="1" x14ac:dyDescent="0.25">
      <c r="A48" s="898"/>
      <c r="B48" s="898"/>
      <c r="C48" s="899"/>
      <c r="D48" s="731"/>
      <c r="E48" s="729"/>
      <c r="F48" s="729"/>
      <c r="G48" s="729"/>
      <c r="H48" s="729"/>
      <c r="I48" s="729"/>
      <c r="J48" s="729"/>
      <c r="K48" s="729"/>
      <c r="L48" s="729"/>
      <c r="M48" s="729"/>
      <c r="N48" s="729"/>
      <c r="O48" s="729"/>
      <c r="P48" s="729"/>
      <c r="Q48" s="729"/>
      <c r="R48" s="230"/>
      <c r="S48" s="133"/>
    </row>
    <row r="49" spans="1:19" s="896" customFormat="1" ht="13.5" customHeight="1" x14ac:dyDescent="0.25">
      <c r="A49" s="898"/>
      <c r="B49" s="898"/>
      <c r="C49" s="899"/>
      <c r="D49" s="728"/>
      <c r="E49" s="729"/>
      <c r="F49" s="729"/>
      <c r="G49" s="729"/>
      <c r="H49" s="729"/>
      <c r="I49" s="729"/>
      <c r="J49" s="729"/>
      <c r="K49" s="729"/>
      <c r="L49" s="729"/>
      <c r="M49" s="729"/>
      <c r="N49" s="729"/>
      <c r="O49" s="729"/>
      <c r="P49" s="729"/>
      <c r="Q49" s="729"/>
      <c r="R49" s="230"/>
      <c r="S49" s="133"/>
    </row>
    <row r="50" spans="1:19" s="896" customFormat="1" ht="13.5" customHeight="1" x14ac:dyDescent="0.25">
      <c r="A50" s="898"/>
      <c r="B50" s="898"/>
      <c r="C50" s="899"/>
      <c r="D50" s="728"/>
      <c r="E50" s="729"/>
      <c r="F50" s="729"/>
      <c r="G50" s="729"/>
      <c r="H50" s="729"/>
      <c r="I50" s="729"/>
      <c r="J50" s="729"/>
      <c r="K50" s="729"/>
      <c r="L50" s="729"/>
      <c r="M50" s="729"/>
      <c r="N50" s="729"/>
      <c r="O50" s="729"/>
      <c r="P50" s="729"/>
      <c r="Q50" s="729"/>
      <c r="R50" s="230"/>
      <c r="S50" s="133"/>
    </row>
    <row r="51" spans="1:19" s="602" customFormat="1" ht="13.5" customHeight="1" x14ac:dyDescent="0.25">
      <c r="A51" s="900"/>
      <c r="B51" s="900"/>
      <c r="C51" s="903"/>
      <c r="D51" s="1523"/>
      <c r="E51" s="1523"/>
      <c r="F51" s="1523"/>
      <c r="G51" s="1523"/>
      <c r="H51" s="904"/>
      <c r="I51" s="904"/>
      <c r="J51" s="904"/>
      <c r="K51" s="904"/>
      <c r="L51" s="904"/>
      <c r="M51" s="904"/>
      <c r="N51" s="904"/>
      <c r="O51" s="904"/>
      <c r="P51" s="904"/>
      <c r="Q51" s="904"/>
      <c r="R51" s="230"/>
      <c r="S51" s="133"/>
    </row>
    <row r="52" spans="1:19" s="602" customFormat="1" ht="13.5" customHeight="1" x14ac:dyDescent="0.25">
      <c r="A52" s="900"/>
      <c r="B52" s="900"/>
      <c r="C52" s="900"/>
      <c r="D52" s="900"/>
      <c r="E52" s="900"/>
      <c r="F52" s="900"/>
      <c r="G52" s="900"/>
      <c r="H52" s="900"/>
      <c r="I52" s="900"/>
      <c r="J52" s="900"/>
      <c r="K52" s="900"/>
      <c r="L52" s="900"/>
      <c r="M52" s="900"/>
      <c r="N52" s="900"/>
      <c r="O52" s="900"/>
      <c r="P52" s="900"/>
      <c r="Q52" s="900"/>
      <c r="R52" s="230"/>
      <c r="S52" s="133"/>
    </row>
    <row r="53" spans="1:19" s="602" customFormat="1" ht="13.5" customHeight="1" x14ac:dyDescent="0.25">
      <c r="A53" s="900"/>
      <c r="B53" s="900"/>
      <c r="C53" s="905"/>
      <c r="D53" s="906"/>
      <c r="E53" s="907"/>
      <c r="F53" s="907"/>
      <c r="G53" s="907"/>
      <c r="H53" s="907"/>
      <c r="I53" s="907"/>
      <c r="J53" s="907"/>
      <c r="K53" s="907"/>
      <c r="L53" s="907"/>
      <c r="M53" s="907"/>
      <c r="N53" s="907"/>
      <c r="O53" s="907"/>
      <c r="P53" s="907"/>
      <c r="Q53" s="907"/>
      <c r="R53" s="230"/>
      <c r="S53" s="133"/>
    </row>
    <row r="54" spans="1:19" s="602" customFormat="1" ht="13.5" customHeight="1" x14ac:dyDescent="0.25">
      <c r="A54" s="900"/>
      <c r="B54" s="900"/>
      <c r="C54" s="1521"/>
      <c r="D54" s="1521"/>
      <c r="E54" s="908"/>
      <c r="F54" s="908"/>
      <c r="G54" s="908"/>
      <c r="H54" s="908"/>
      <c r="I54" s="908"/>
      <c r="J54" s="908"/>
      <c r="K54" s="908"/>
      <c r="L54" s="908"/>
      <c r="M54" s="908"/>
      <c r="N54" s="908"/>
      <c r="O54" s="908"/>
      <c r="P54" s="908"/>
      <c r="Q54" s="908"/>
      <c r="R54" s="230"/>
      <c r="S54" s="133"/>
    </row>
    <row r="55" spans="1:19" s="602" customFormat="1" ht="13.5" customHeight="1" x14ac:dyDescent="0.25">
      <c r="A55" s="900"/>
      <c r="B55" s="900"/>
      <c r="C55" s="1522"/>
      <c r="D55" s="1522"/>
      <c r="E55" s="909"/>
      <c r="F55" s="909"/>
      <c r="G55" s="909"/>
      <c r="H55" s="909"/>
      <c r="I55" s="909"/>
      <c r="J55" s="909"/>
      <c r="K55" s="909"/>
      <c r="L55" s="909"/>
      <c r="M55" s="909"/>
      <c r="N55" s="909"/>
      <c r="O55" s="909"/>
      <c r="P55" s="909"/>
      <c r="Q55" s="909"/>
      <c r="R55" s="230"/>
      <c r="S55" s="133"/>
    </row>
    <row r="56" spans="1:19" s="602" customFormat="1" ht="13.5" customHeight="1" x14ac:dyDescent="0.25">
      <c r="A56" s="900"/>
      <c r="B56" s="900"/>
      <c r="C56" s="901"/>
      <c r="D56" s="910"/>
      <c r="E56" s="909"/>
      <c r="F56" s="909"/>
      <c r="G56" s="909"/>
      <c r="H56" s="909"/>
      <c r="I56" s="909"/>
      <c r="J56" s="909"/>
      <c r="K56" s="909"/>
      <c r="L56" s="909"/>
      <c r="M56" s="909"/>
      <c r="N56" s="909"/>
      <c r="O56" s="909"/>
      <c r="P56" s="909"/>
      <c r="Q56" s="909"/>
      <c r="R56" s="230"/>
      <c r="S56" s="133"/>
    </row>
    <row r="57" spans="1:19" s="602" customFormat="1" ht="13.5" customHeight="1" x14ac:dyDescent="0.25">
      <c r="A57" s="900"/>
      <c r="B57" s="900"/>
      <c r="C57" s="899"/>
      <c r="D57" s="731"/>
      <c r="E57" s="909"/>
      <c r="F57" s="909"/>
      <c r="G57" s="909"/>
      <c r="H57" s="909"/>
      <c r="I57" s="909"/>
      <c r="J57" s="909"/>
      <c r="K57" s="909"/>
      <c r="L57" s="909"/>
      <c r="M57" s="909"/>
      <c r="N57" s="909"/>
      <c r="O57" s="909"/>
      <c r="P57" s="909"/>
      <c r="Q57" s="909"/>
      <c r="R57" s="230"/>
      <c r="S57" s="133"/>
    </row>
    <row r="58" spans="1:19" s="961" customFormat="1" ht="13.5" customHeight="1" x14ac:dyDescent="0.25">
      <c r="A58" s="959"/>
      <c r="B58" s="959"/>
      <c r="C58" s="1520" t="s">
        <v>681</v>
      </c>
      <c r="D58" s="1520"/>
      <c r="E58" s="1520"/>
      <c r="F58" s="1520"/>
      <c r="G58" s="1520"/>
      <c r="H58" s="1520"/>
      <c r="I58" s="1520"/>
      <c r="J58" s="1520"/>
      <c r="K58" s="1520"/>
      <c r="L58" s="1520"/>
      <c r="M58" s="1520"/>
      <c r="N58" s="1520"/>
      <c r="O58" s="1520"/>
      <c r="P58" s="1520"/>
      <c r="Q58" s="1520"/>
      <c r="R58" s="960"/>
      <c r="S58" s="136"/>
    </row>
    <row r="59" spans="1:19" s="137" customFormat="1" ht="13.5" customHeight="1" x14ac:dyDescent="0.25">
      <c r="A59" s="959"/>
      <c r="B59" s="959"/>
      <c r="C59" s="1520"/>
      <c r="D59" s="1520"/>
      <c r="E59" s="1520"/>
      <c r="F59" s="1520"/>
      <c r="G59" s="1520"/>
      <c r="H59" s="1520"/>
      <c r="I59" s="1520"/>
      <c r="J59" s="1520"/>
      <c r="K59" s="1520"/>
      <c r="L59" s="1520"/>
      <c r="M59" s="1520"/>
      <c r="N59" s="1520"/>
      <c r="O59" s="1520"/>
      <c r="P59" s="1520"/>
      <c r="Q59" s="1520"/>
      <c r="R59" s="960"/>
      <c r="S59" s="136"/>
    </row>
    <row r="60" spans="1:19" s="412" customFormat="1" ht="13.5" customHeight="1" x14ac:dyDescent="0.25">
      <c r="A60" s="900"/>
      <c r="B60" s="900"/>
      <c r="C60" s="474" t="s">
        <v>435</v>
      </c>
      <c r="D60" s="433"/>
      <c r="E60" s="930"/>
      <c r="F60" s="930"/>
      <c r="G60" s="930"/>
      <c r="H60" s="930"/>
      <c r="I60" s="931" t="s">
        <v>134</v>
      </c>
      <c r="J60" s="932"/>
      <c r="K60" s="932"/>
      <c r="L60" s="932"/>
      <c r="M60" s="506"/>
      <c r="N60" s="578"/>
      <c r="O60" s="578"/>
      <c r="P60" s="578"/>
      <c r="Q60" s="578"/>
      <c r="R60" s="230"/>
    </row>
    <row r="61" spans="1:19" ht="13.5" customHeight="1" x14ac:dyDescent="0.25">
      <c r="A61" s="131"/>
      <c r="B61" s="133"/>
      <c r="C61" s="453"/>
      <c r="D61" s="133"/>
      <c r="E61" s="170"/>
      <c r="F61" s="1464">
        <v>42767</v>
      </c>
      <c r="G61" s="1464"/>
      <c r="H61" s="1464"/>
      <c r="I61" s="1464"/>
      <c r="J61" s="1464"/>
      <c r="K61" s="1464"/>
      <c r="L61" s="1464"/>
      <c r="M61" s="1464"/>
      <c r="N61" s="1464"/>
      <c r="O61" s="1464"/>
      <c r="P61" s="1464"/>
      <c r="Q61" s="1464"/>
      <c r="R61" s="401">
        <v>9</v>
      </c>
      <c r="S61" s="133"/>
    </row>
    <row r="62" spans="1:19" ht="15" customHeight="1" x14ac:dyDescent="0.25">
      <c r="B62" s="453"/>
    </row>
  </sheetData>
  <dataConsolidate/>
  <mergeCells count="15">
    <mergeCell ref="C6:Q6"/>
    <mergeCell ref="C11:D11"/>
    <mergeCell ref="C14:D14"/>
    <mergeCell ref="B1:D1"/>
    <mergeCell ref="C35:D35"/>
    <mergeCell ref="E8:P8"/>
    <mergeCell ref="C59:Q59"/>
    <mergeCell ref="F61:Q61"/>
    <mergeCell ref="C54:D54"/>
    <mergeCell ref="C55:D55"/>
    <mergeCell ref="C9:D9"/>
    <mergeCell ref="D51:G51"/>
    <mergeCell ref="C37:D37"/>
    <mergeCell ref="C40:D40"/>
    <mergeCell ref="C58:Q58"/>
  </mergeCells>
  <conditionalFormatting sqref="E9:Q11 E8 H35:Q37 E35:G35">
    <cfRule type="cellIs" dxfId="55"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ColWidth="9.109375" defaultRowHeight="13.2" x14ac:dyDescent="0.25"/>
  <cols>
    <col min="1" max="1" width="1" style="92" customWidth="1"/>
    <col min="2" max="2" width="2.5546875" style="92" customWidth="1"/>
    <col min="3" max="3" width="1" style="92" customWidth="1"/>
    <col min="4" max="4" width="30.44140625" style="92" customWidth="1"/>
    <col min="5" max="17" width="5" style="92" customWidth="1"/>
    <col min="18" max="18" width="2.5546875" style="92" customWidth="1"/>
    <col min="19" max="19" width="1" style="92" customWidth="1"/>
    <col min="20" max="16384" width="9.109375" style="92"/>
  </cols>
  <sheetData>
    <row r="1" spans="1:19" ht="13.5" customHeight="1" x14ac:dyDescent="0.25">
      <c r="A1" s="2"/>
      <c r="B1" s="4"/>
      <c r="C1" s="4"/>
      <c r="D1" s="1531" t="s">
        <v>321</v>
      </c>
      <c r="E1" s="1531"/>
      <c r="F1" s="1531"/>
      <c r="G1" s="1531"/>
      <c r="H1" s="1531"/>
      <c r="I1" s="1531"/>
      <c r="J1" s="1531"/>
      <c r="K1" s="1531"/>
      <c r="L1" s="1531"/>
      <c r="M1" s="1531"/>
      <c r="N1" s="1531"/>
      <c r="O1" s="1531"/>
      <c r="P1" s="1531"/>
      <c r="Q1" s="1531"/>
      <c r="R1" s="1531"/>
      <c r="S1" s="2"/>
    </row>
    <row r="2" spans="1:19" ht="6" customHeight="1" x14ac:dyDescent="0.25">
      <c r="A2" s="2"/>
      <c r="B2" s="1532"/>
      <c r="C2" s="1533"/>
      <c r="D2" s="1534"/>
      <c r="E2" s="4"/>
      <c r="F2" s="4"/>
      <c r="G2" s="4"/>
      <c r="H2" s="4"/>
      <c r="I2" s="4"/>
      <c r="J2" s="4"/>
      <c r="K2" s="4"/>
      <c r="L2" s="4"/>
      <c r="M2" s="4"/>
      <c r="N2" s="4"/>
      <c r="O2" s="4"/>
      <c r="P2" s="4"/>
      <c r="Q2" s="4"/>
      <c r="R2" s="4"/>
      <c r="S2" s="2"/>
    </row>
    <row r="3" spans="1:19" ht="13.5" customHeight="1" thickBot="1" x14ac:dyDescent="0.3">
      <c r="A3" s="2"/>
      <c r="B3" s="223"/>
      <c r="C3" s="4"/>
      <c r="D3" s="4"/>
      <c r="E3" s="615"/>
      <c r="F3" s="615"/>
      <c r="G3" s="615"/>
      <c r="H3" s="615"/>
      <c r="I3" s="538"/>
      <c r="J3" s="615"/>
      <c r="K3" s="615"/>
      <c r="L3" s="615"/>
      <c r="M3" s="615"/>
      <c r="N3" s="615"/>
      <c r="O3" s="615"/>
      <c r="P3" s="615"/>
      <c r="Q3" s="615" t="s">
        <v>73</v>
      </c>
      <c r="R3" s="4"/>
      <c r="S3" s="2"/>
    </row>
    <row r="4" spans="1:19" s="7" customFormat="1" ht="13.5" customHeight="1" thickBot="1" x14ac:dyDescent="0.3">
      <c r="A4" s="6"/>
      <c r="B4" s="222"/>
      <c r="C4" s="397" t="s">
        <v>214</v>
      </c>
      <c r="D4" s="539"/>
      <c r="E4" s="539"/>
      <c r="F4" s="539"/>
      <c r="G4" s="539"/>
      <c r="H4" s="539"/>
      <c r="I4" s="539"/>
      <c r="J4" s="539"/>
      <c r="K4" s="539"/>
      <c r="L4" s="539"/>
      <c r="M4" s="539"/>
      <c r="N4" s="539"/>
      <c r="O4" s="539"/>
      <c r="P4" s="539"/>
      <c r="Q4" s="540"/>
      <c r="R4" s="4"/>
      <c r="S4" s="6"/>
    </row>
    <row r="5" spans="1:19" ht="4.5" customHeight="1" x14ac:dyDescent="0.25">
      <c r="A5" s="2"/>
      <c r="B5" s="223"/>
      <c r="C5" s="1535" t="s">
        <v>78</v>
      </c>
      <c r="D5" s="1535"/>
      <c r="E5" s="1536"/>
      <c r="F5" s="1536"/>
      <c r="G5" s="1536"/>
      <c r="H5" s="1536"/>
      <c r="I5" s="1536"/>
      <c r="J5" s="1536"/>
      <c r="K5" s="1536"/>
      <c r="L5" s="1536"/>
      <c r="M5" s="1536"/>
      <c r="N5" s="1536"/>
      <c r="O5" s="619"/>
      <c r="P5" s="619"/>
      <c r="Q5" s="619"/>
      <c r="R5" s="4"/>
      <c r="S5" s="2"/>
    </row>
    <row r="6" spans="1:19" ht="12" customHeight="1" x14ac:dyDescent="0.25">
      <c r="A6" s="2"/>
      <c r="B6" s="223"/>
      <c r="C6" s="1535"/>
      <c r="D6" s="1535"/>
      <c r="E6" s="1537" t="str">
        <f>+'11desemprego_IEFP'!E6:O6</f>
        <v>2016</v>
      </c>
      <c r="F6" s="1537"/>
      <c r="G6" s="1537"/>
      <c r="H6" s="1537"/>
      <c r="I6" s="1537"/>
      <c r="J6" s="1537"/>
      <c r="K6" s="1537"/>
      <c r="L6" s="1537"/>
      <c r="M6" s="1537"/>
      <c r="N6" s="1537"/>
      <c r="O6" s="1537"/>
      <c r="P6" s="1537"/>
      <c r="Q6" s="1305" t="str">
        <f>+'11desemprego_IEFP'!Q6</f>
        <v>2017</v>
      </c>
      <c r="R6" s="4"/>
      <c r="S6" s="2"/>
    </row>
    <row r="7" spans="1:19" x14ac:dyDescent="0.25">
      <c r="A7" s="2"/>
      <c r="B7" s="223"/>
      <c r="C7" s="622"/>
      <c r="D7" s="622"/>
      <c r="E7" s="616" t="s">
        <v>93</v>
      </c>
      <c r="F7" s="725" t="s">
        <v>104</v>
      </c>
      <c r="G7" s="725" t="s">
        <v>103</v>
      </c>
      <c r="H7" s="725" t="s">
        <v>102</v>
      </c>
      <c r="I7" s="725" t="s">
        <v>101</v>
      </c>
      <c r="J7" s="725" t="s">
        <v>100</v>
      </c>
      <c r="K7" s="725" t="s">
        <v>99</v>
      </c>
      <c r="L7" s="725" t="s">
        <v>98</v>
      </c>
      <c r="M7" s="725" t="s">
        <v>97</v>
      </c>
      <c r="N7" s="725" t="s">
        <v>96</v>
      </c>
      <c r="O7" s="725" t="s">
        <v>95</v>
      </c>
      <c r="P7" s="725" t="s">
        <v>94</v>
      </c>
      <c r="Q7" s="725" t="s">
        <v>93</v>
      </c>
      <c r="R7" s="619"/>
      <c r="S7" s="2"/>
    </row>
    <row r="8" spans="1:19" s="527" customFormat="1" ht="15" customHeight="1" x14ac:dyDescent="0.25">
      <c r="A8" s="91"/>
      <c r="B8" s="224"/>
      <c r="C8" s="1538" t="s">
        <v>68</v>
      </c>
      <c r="D8" s="1538"/>
      <c r="E8" s="541">
        <v>64934</v>
      </c>
      <c r="F8" s="542">
        <v>53632</v>
      </c>
      <c r="G8" s="542">
        <v>53464</v>
      </c>
      <c r="H8" s="542">
        <v>50136</v>
      </c>
      <c r="I8" s="542">
        <v>50006</v>
      </c>
      <c r="J8" s="542">
        <v>49496</v>
      </c>
      <c r="K8" s="542">
        <v>47270</v>
      </c>
      <c r="L8" s="542">
        <v>50372</v>
      </c>
      <c r="M8" s="542">
        <v>65454</v>
      </c>
      <c r="N8" s="542">
        <v>58289</v>
      </c>
      <c r="O8" s="542">
        <v>58242</v>
      </c>
      <c r="P8" s="542">
        <v>46032</v>
      </c>
      <c r="Q8" s="542">
        <v>59506</v>
      </c>
      <c r="R8" s="528"/>
      <c r="S8" s="91"/>
    </row>
    <row r="9" spans="1:19" s="536" customFormat="1" ht="11.25" customHeight="1" x14ac:dyDescent="0.25">
      <c r="A9" s="543"/>
      <c r="B9" s="544"/>
      <c r="C9" s="545"/>
      <c r="D9" s="464" t="s">
        <v>188</v>
      </c>
      <c r="E9" s="148">
        <v>22203</v>
      </c>
      <c r="F9" s="158">
        <v>18462</v>
      </c>
      <c r="G9" s="158">
        <v>18033</v>
      </c>
      <c r="H9" s="158">
        <v>17496</v>
      </c>
      <c r="I9" s="158">
        <v>17589</v>
      </c>
      <c r="J9" s="158">
        <v>17755</v>
      </c>
      <c r="K9" s="158">
        <v>17218</v>
      </c>
      <c r="L9" s="158">
        <v>17861</v>
      </c>
      <c r="M9" s="158">
        <v>24367</v>
      </c>
      <c r="N9" s="158">
        <v>18986</v>
      </c>
      <c r="O9" s="158">
        <v>17680</v>
      </c>
      <c r="P9" s="158">
        <v>15172</v>
      </c>
      <c r="Q9" s="158">
        <v>19649</v>
      </c>
      <c r="R9" s="546"/>
      <c r="S9" s="543"/>
    </row>
    <row r="10" spans="1:19" s="536" customFormat="1" ht="11.25" customHeight="1" x14ac:dyDescent="0.25">
      <c r="A10" s="543"/>
      <c r="B10" s="544"/>
      <c r="C10" s="545"/>
      <c r="D10" s="464" t="s">
        <v>189</v>
      </c>
      <c r="E10" s="148">
        <v>12468</v>
      </c>
      <c r="F10" s="158">
        <v>10301</v>
      </c>
      <c r="G10" s="158">
        <v>10413</v>
      </c>
      <c r="H10" s="158">
        <v>9883</v>
      </c>
      <c r="I10" s="158">
        <v>10200</v>
      </c>
      <c r="J10" s="158">
        <v>10157</v>
      </c>
      <c r="K10" s="158">
        <v>9810</v>
      </c>
      <c r="L10" s="158">
        <v>10785</v>
      </c>
      <c r="M10" s="158">
        <v>13736</v>
      </c>
      <c r="N10" s="158">
        <v>11712</v>
      </c>
      <c r="O10" s="158">
        <v>10505</v>
      </c>
      <c r="P10" s="158">
        <v>9732</v>
      </c>
      <c r="Q10" s="158">
        <v>12220</v>
      </c>
      <c r="R10" s="546"/>
      <c r="S10" s="543"/>
    </row>
    <row r="11" spans="1:19" s="536" customFormat="1" ht="11.25" customHeight="1" x14ac:dyDescent="0.25">
      <c r="A11" s="543"/>
      <c r="B11" s="544"/>
      <c r="C11" s="545"/>
      <c r="D11" s="464" t="s">
        <v>190</v>
      </c>
      <c r="E11" s="148">
        <v>17989</v>
      </c>
      <c r="F11" s="158">
        <v>15193</v>
      </c>
      <c r="G11" s="158">
        <v>15595</v>
      </c>
      <c r="H11" s="158">
        <v>13934</v>
      </c>
      <c r="I11" s="158">
        <v>14140</v>
      </c>
      <c r="J11" s="158">
        <v>13635</v>
      </c>
      <c r="K11" s="158">
        <v>12836</v>
      </c>
      <c r="L11" s="158">
        <v>13482</v>
      </c>
      <c r="M11" s="158">
        <v>16420</v>
      </c>
      <c r="N11" s="158">
        <v>14644</v>
      </c>
      <c r="O11" s="158">
        <v>13538</v>
      </c>
      <c r="P11" s="158">
        <v>11033</v>
      </c>
      <c r="Q11" s="158">
        <v>16067</v>
      </c>
      <c r="R11" s="546"/>
      <c r="S11" s="543"/>
    </row>
    <row r="12" spans="1:19" s="536" customFormat="1" ht="11.25" customHeight="1" x14ac:dyDescent="0.25">
      <c r="A12" s="543"/>
      <c r="B12" s="544"/>
      <c r="C12" s="545"/>
      <c r="D12" s="464" t="s">
        <v>191</v>
      </c>
      <c r="E12" s="148">
        <v>5247</v>
      </c>
      <c r="F12" s="158">
        <v>4264</v>
      </c>
      <c r="G12" s="158">
        <v>4603</v>
      </c>
      <c r="H12" s="158">
        <v>3707</v>
      </c>
      <c r="I12" s="158">
        <v>3864</v>
      </c>
      <c r="J12" s="158">
        <v>3788</v>
      </c>
      <c r="K12" s="158">
        <v>3782</v>
      </c>
      <c r="L12" s="158">
        <v>4299</v>
      </c>
      <c r="M12" s="158">
        <v>4915</v>
      </c>
      <c r="N12" s="158">
        <v>5553</v>
      </c>
      <c r="O12" s="158">
        <v>4477</v>
      </c>
      <c r="P12" s="158">
        <v>3802</v>
      </c>
      <c r="Q12" s="158">
        <v>4796</v>
      </c>
      <c r="R12" s="546"/>
      <c r="S12" s="543"/>
    </row>
    <row r="13" spans="1:19" s="536" customFormat="1" ht="11.25" customHeight="1" x14ac:dyDescent="0.25">
      <c r="A13" s="543"/>
      <c r="B13" s="544"/>
      <c r="C13" s="545"/>
      <c r="D13" s="464" t="s">
        <v>192</v>
      </c>
      <c r="E13" s="148">
        <v>4053</v>
      </c>
      <c r="F13" s="158">
        <v>2906</v>
      </c>
      <c r="G13" s="158">
        <v>2481</v>
      </c>
      <c r="H13" s="158">
        <v>2210</v>
      </c>
      <c r="I13" s="158">
        <v>2040</v>
      </c>
      <c r="J13" s="158">
        <v>1828</v>
      </c>
      <c r="K13" s="158">
        <v>1556</v>
      </c>
      <c r="L13" s="158">
        <v>1775</v>
      </c>
      <c r="M13" s="158">
        <v>2951</v>
      </c>
      <c r="N13" s="158">
        <v>4546</v>
      </c>
      <c r="O13" s="158">
        <v>9353</v>
      </c>
      <c r="P13" s="158">
        <v>4374</v>
      </c>
      <c r="Q13" s="158">
        <v>3838</v>
      </c>
      <c r="R13" s="546"/>
      <c r="S13" s="543"/>
    </row>
    <row r="14" spans="1:19" s="536" customFormat="1" ht="11.25" customHeight="1" x14ac:dyDescent="0.25">
      <c r="A14" s="543"/>
      <c r="B14" s="544"/>
      <c r="C14" s="545"/>
      <c r="D14" s="464" t="s">
        <v>130</v>
      </c>
      <c r="E14" s="148">
        <v>1483</v>
      </c>
      <c r="F14" s="158">
        <v>1285</v>
      </c>
      <c r="G14" s="158">
        <v>1266</v>
      </c>
      <c r="H14" s="158">
        <v>1920</v>
      </c>
      <c r="I14" s="158">
        <v>1109</v>
      </c>
      <c r="J14" s="158">
        <v>1255</v>
      </c>
      <c r="K14" s="158">
        <v>920</v>
      </c>
      <c r="L14" s="158">
        <v>938</v>
      </c>
      <c r="M14" s="158">
        <v>1363</v>
      </c>
      <c r="N14" s="158">
        <v>1373</v>
      </c>
      <c r="O14" s="158">
        <v>1328</v>
      </c>
      <c r="P14" s="158">
        <v>926</v>
      </c>
      <c r="Q14" s="158">
        <v>1368</v>
      </c>
      <c r="R14" s="546"/>
      <c r="S14" s="543"/>
    </row>
    <row r="15" spans="1:19" s="536" customFormat="1" ht="11.25" customHeight="1" x14ac:dyDescent="0.25">
      <c r="A15" s="543"/>
      <c r="B15" s="544"/>
      <c r="C15" s="545"/>
      <c r="D15" s="464" t="s">
        <v>131</v>
      </c>
      <c r="E15" s="148">
        <v>1491</v>
      </c>
      <c r="F15" s="158">
        <v>1221</v>
      </c>
      <c r="G15" s="158">
        <v>1073</v>
      </c>
      <c r="H15" s="158">
        <v>986</v>
      </c>
      <c r="I15" s="158">
        <v>1064</v>
      </c>
      <c r="J15" s="158">
        <v>1078</v>
      </c>
      <c r="K15" s="158">
        <v>1148</v>
      </c>
      <c r="L15" s="158">
        <v>1232</v>
      </c>
      <c r="M15" s="158">
        <v>1702</v>
      </c>
      <c r="N15" s="158">
        <v>1475</v>
      </c>
      <c r="O15" s="158">
        <v>1361</v>
      </c>
      <c r="P15" s="158">
        <v>993</v>
      </c>
      <c r="Q15" s="158">
        <v>1568</v>
      </c>
      <c r="R15" s="546"/>
      <c r="S15" s="543"/>
    </row>
    <row r="16" spans="1:19" s="552" customFormat="1" ht="15" customHeight="1" x14ac:dyDescent="0.25">
      <c r="A16" s="547"/>
      <c r="B16" s="548"/>
      <c r="C16" s="1538" t="s">
        <v>289</v>
      </c>
      <c r="D16" s="1538"/>
      <c r="E16" s="549"/>
      <c r="F16" s="550"/>
      <c r="G16" s="550"/>
      <c r="H16" s="550"/>
      <c r="I16" s="550"/>
      <c r="J16" s="550"/>
      <c r="K16" s="550"/>
      <c r="L16" s="550"/>
      <c r="M16" s="550"/>
      <c r="N16" s="550"/>
      <c r="O16" s="550"/>
      <c r="P16" s="550"/>
      <c r="Q16" s="550"/>
      <c r="R16" s="551"/>
      <c r="S16" s="547"/>
    </row>
    <row r="17" spans="1:19" s="536" customFormat="1" ht="12" customHeight="1" x14ac:dyDescent="0.25">
      <c r="A17" s="543"/>
      <c r="B17" s="544"/>
      <c r="C17" s="545"/>
      <c r="D17" s="93" t="s">
        <v>485</v>
      </c>
      <c r="E17" s="158">
        <v>7833</v>
      </c>
      <c r="F17" s="158">
        <v>6661</v>
      </c>
      <c r="G17" s="158">
        <v>6525</v>
      </c>
      <c r="H17" s="158">
        <v>6224</v>
      </c>
      <c r="I17" s="158">
        <v>6109</v>
      </c>
      <c r="J17" s="158">
        <v>5461</v>
      </c>
      <c r="K17" s="158">
        <v>4938</v>
      </c>
      <c r="L17" s="158">
        <v>5306</v>
      </c>
      <c r="M17" s="158">
        <v>7308</v>
      </c>
      <c r="N17" s="158">
        <v>7247</v>
      </c>
      <c r="O17" s="158">
        <v>6746</v>
      </c>
      <c r="P17" s="158">
        <v>4562</v>
      </c>
      <c r="Q17" s="158">
        <v>7157</v>
      </c>
      <c r="R17" s="546"/>
      <c r="S17" s="543"/>
    </row>
    <row r="18" spans="1:19" s="536" customFormat="1" ht="12" customHeight="1" x14ac:dyDescent="0.25">
      <c r="A18" s="543"/>
      <c r="B18" s="544"/>
      <c r="C18" s="545"/>
      <c r="D18" s="93" t="s">
        <v>486</v>
      </c>
      <c r="E18" s="158">
        <v>5377</v>
      </c>
      <c r="F18" s="158">
        <v>4770</v>
      </c>
      <c r="G18" s="158">
        <v>4830</v>
      </c>
      <c r="H18" s="158">
        <v>4502</v>
      </c>
      <c r="I18" s="158">
        <v>4440</v>
      </c>
      <c r="J18" s="158">
        <v>3806</v>
      </c>
      <c r="K18" s="158">
        <v>3747</v>
      </c>
      <c r="L18" s="158">
        <v>4274</v>
      </c>
      <c r="M18" s="158">
        <v>4601</v>
      </c>
      <c r="N18" s="158">
        <v>4625</v>
      </c>
      <c r="O18" s="158">
        <v>4446</v>
      </c>
      <c r="P18" s="158">
        <v>4193</v>
      </c>
      <c r="Q18" s="158">
        <v>5028</v>
      </c>
      <c r="R18" s="546"/>
      <c r="S18" s="543"/>
    </row>
    <row r="19" spans="1:19" s="536" customFormat="1" ht="12" customHeight="1" x14ac:dyDescent="0.25">
      <c r="A19" s="543"/>
      <c r="B19" s="544"/>
      <c r="C19" s="545"/>
      <c r="D19" s="93" t="s">
        <v>487</v>
      </c>
      <c r="E19" s="158">
        <v>4364</v>
      </c>
      <c r="F19" s="158">
        <v>3798</v>
      </c>
      <c r="G19" s="158">
        <v>3532</v>
      </c>
      <c r="H19" s="158">
        <v>3500</v>
      </c>
      <c r="I19" s="158">
        <v>3422</v>
      </c>
      <c r="J19" s="158">
        <v>3161</v>
      </c>
      <c r="K19" s="158">
        <v>2634</v>
      </c>
      <c r="L19" s="158">
        <v>2668</v>
      </c>
      <c r="M19" s="158">
        <v>3628</v>
      </c>
      <c r="N19" s="158">
        <v>4028</v>
      </c>
      <c r="O19" s="158">
        <v>5005</v>
      </c>
      <c r="P19" s="158">
        <v>3155</v>
      </c>
      <c r="Q19" s="158">
        <v>3932</v>
      </c>
      <c r="R19" s="546"/>
      <c r="S19" s="543"/>
    </row>
    <row r="20" spans="1:19" s="536" customFormat="1" ht="12" customHeight="1" x14ac:dyDescent="0.25">
      <c r="A20" s="543"/>
      <c r="B20" s="544"/>
      <c r="C20" s="545"/>
      <c r="D20" s="93" t="s">
        <v>488</v>
      </c>
      <c r="E20" s="158">
        <v>4065</v>
      </c>
      <c r="F20" s="158">
        <v>3297</v>
      </c>
      <c r="G20" s="158">
        <v>3082</v>
      </c>
      <c r="H20" s="158">
        <v>2990</v>
      </c>
      <c r="I20" s="158">
        <v>2864</v>
      </c>
      <c r="J20" s="158">
        <v>3104</v>
      </c>
      <c r="K20" s="158">
        <v>2445</v>
      </c>
      <c r="L20" s="158">
        <v>2522</v>
      </c>
      <c r="M20" s="158">
        <v>3304</v>
      </c>
      <c r="N20" s="158">
        <v>3924</v>
      </c>
      <c r="O20" s="158">
        <v>5583</v>
      </c>
      <c r="P20" s="158">
        <v>3189</v>
      </c>
      <c r="Q20" s="158">
        <v>3883</v>
      </c>
      <c r="R20" s="546"/>
      <c r="S20" s="543"/>
    </row>
    <row r="21" spans="1:19" s="536" customFormat="1" ht="11.25" customHeight="1" x14ac:dyDescent="0.25">
      <c r="A21" s="543"/>
      <c r="B21" s="544"/>
      <c r="C21" s="545"/>
      <c r="D21" s="93" t="s">
        <v>491</v>
      </c>
      <c r="E21" s="158">
        <v>3396</v>
      </c>
      <c r="F21" s="158">
        <v>2670</v>
      </c>
      <c r="G21" s="158">
        <v>2531</v>
      </c>
      <c r="H21" s="158">
        <v>2447</v>
      </c>
      <c r="I21" s="158">
        <v>2520</v>
      </c>
      <c r="J21" s="158">
        <v>2440</v>
      </c>
      <c r="K21" s="158">
        <v>2232</v>
      </c>
      <c r="L21" s="158">
        <v>2471</v>
      </c>
      <c r="M21" s="158">
        <v>3100</v>
      </c>
      <c r="N21" s="158">
        <v>2879</v>
      </c>
      <c r="O21" s="158">
        <v>2534</v>
      </c>
      <c r="P21" s="158">
        <v>1972</v>
      </c>
      <c r="Q21" s="158">
        <v>3063</v>
      </c>
      <c r="R21" s="546"/>
      <c r="S21" s="543"/>
    </row>
    <row r="22" spans="1:19" s="536" customFormat="1" ht="15" customHeight="1" x14ac:dyDescent="0.25">
      <c r="A22" s="543"/>
      <c r="B22" s="544"/>
      <c r="C22" s="1538" t="s">
        <v>215</v>
      </c>
      <c r="D22" s="1538"/>
      <c r="E22" s="541">
        <v>8156</v>
      </c>
      <c r="F22" s="542">
        <v>7397</v>
      </c>
      <c r="G22" s="542">
        <v>6899</v>
      </c>
      <c r="H22" s="542">
        <v>6138</v>
      </c>
      <c r="I22" s="542">
        <v>6219</v>
      </c>
      <c r="J22" s="542">
        <v>6033</v>
      </c>
      <c r="K22" s="542">
        <v>7416</v>
      </c>
      <c r="L22" s="542">
        <v>8550</v>
      </c>
      <c r="M22" s="542">
        <v>11450</v>
      </c>
      <c r="N22" s="542">
        <v>8863</v>
      </c>
      <c r="O22" s="542">
        <v>6840</v>
      </c>
      <c r="P22" s="542">
        <v>4501</v>
      </c>
      <c r="Q22" s="542">
        <v>7255</v>
      </c>
      <c r="R22" s="546"/>
      <c r="S22" s="543"/>
    </row>
    <row r="23" spans="1:19" s="552" customFormat="1" ht="12" customHeight="1" x14ac:dyDescent="0.25">
      <c r="A23" s="547"/>
      <c r="B23" s="548"/>
      <c r="C23" s="1538" t="s">
        <v>290</v>
      </c>
      <c r="D23" s="1538"/>
      <c r="E23" s="541">
        <v>56778</v>
      </c>
      <c r="F23" s="542">
        <v>46235</v>
      </c>
      <c r="G23" s="542">
        <v>46565</v>
      </c>
      <c r="H23" s="542">
        <v>43998</v>
      </c>
      <c r="I23" s="542">
        <v>43787</v>
      </c>
      <c r="J23" s="542">
        <v>43463</v>
      </c>
      <c r="K23" s="542">
        <v>39854</v>
      </c>
      <c r="L23" s="542">
        <v>41822</v>
      </c>
      <c r="M23" s="542">
        <v>54004</v>
      </c>
      <c r="N23" s="542">
        <v>49426</v>
      </c>
      <c r="O23" s="542">
        <v>51402</v>
      </c>
      <c r="P23" s="542">
        <v>41531</v>
      </c>
      <c r="Q23" s="542">
        <v>52251</v>
      </c>
      <c r="R23" s="553"/>
      <c r="S23" s="547"/>
    </row>
    <row r="24" spans="1:19" s="536" customFormat="1" ht="12.75" customHeight="1" x14ac:dyDescent="0.25">
      <c r="A24" s="543"/>
      <c r="B24" s="554"/>
      <c r="C24" s="545"/>
      <c r="D24" s="470" t="s">
        <v>341</v>
      </c>
      <c r="E24" s="148">
        <v>2479</v>
      </c>
      <c r="F24" s="158">
        <v>2081</v>
      </c>
      <c r="G24" s="158">
        <v>2275</v>
      </c>
      <c r="H24" s="158">
        <v>1938</v>
      </c>
      <c r="I24" s="158">
        <v>1719</v>
      </c>
      <c r="J24" s="158">
        <v>1638</v>
      </c>
      <c r="K24" s="158">
        <v>1922</v>
      </c>
      <c r="L24" s="158">
        <v>2080</v>
      </c>
      <c r="M24" s="158">
        <v>1932</v>
      </c>
      <c r="N24" s="158">
        <v>3263</v>
      </c>
      <c r="O24" s="158">
        <v>3129</v>
      </c>
      <c r="P24" s="158">
        <v>2018</v>
      </c>
      <c r="Q24" s="158">
        <v>2425</v>
      </c>
      <c r="R24" s="546"/>
      <c r="S24" s="543"/>
    </row>
    <row r="25" spans="1:19" s="536" customFormat="1" ht="11.25" customHeight="1" x14ac:dyDescent="0.25">
      <c r="A25" s="543"/>
      <c r="B25" s="554"/>
      <c r="C25" s="545"/>
      <c r="D25" s="470" t="s">
        <v>216</v>
      </c>
      <c r="E25" s="148">
        <v>13192</v>
      </c>
      <c r="F25" s="158">
        <v>10827</v>
      </c>
      <c r="G25" s="158">
        <v>10831</v>
      </c>
      <c r="H25" s="158">
        <v>10170</v>
      </c>
      <c r="I25" s="158">
        <v>10210</v>
      </c>
      <c r="J25" s="158">
        <v>9093</v>
      </c>
      <c r="K25" s="158">
        <v>8214</v>
      </c>
      <c r="L25" s="158">
        <v>8566</v>
      </c>
      <c r="M25" s="158">
        <v>9824</v>
      </c>
      <c r="N25" s="158">
        <v>9610</v>
      </c>
      <c r="O25" s="158">
        <v>8942</v>
      </c>
      <c r="P25" s="158">
        <v>8911</v>
      </c>
      <c r="Q25" s="158">
        <v>10796</v>
      </c>
      <c r="R25" s="546"/>
      <c r="S25" s="543"/>
    </row>
    <row r="26" spans="1:19" s="536" customFormat="1" ht="11.25" customHeight="1" x14ac:dyDescent="0.25">
      <c r="A26" s="543"/>
      <c r="B26" s="554"/>
      <c r="C26" s="545"/>
      <c r="D26" s="470" t="s">
        <v>164</v>
      </c>
      <c r="E26" s="148">
        <v>40883</v>
      </c>
      <c r="F26" s="158">
        <v>33119</v>
      </c>
      <c r="G26" s="158">
        <v>33248</v>
      </c>
      <c r="H26" s="158">
        <v>31703</v>
      </c>
      <c r="I26" s="158">
        <v>31708</v>
      </c>
      <c r="J26" s="158">
        <v>32585</v>
      </c>
      <c r="K26" s="158">
        <v>29568</v>
      </c>
      <c r="L26" s="158">
        <v>31038</v>
      </c>
      <c r="M26" s="158">
        <v>42044</v>
      </c>
      <c r="N26" s="158">
        <v>36347</v>
      </c>
      <c r="O26" s="158">
        <v>39175</v>
      </c>
      <c r="P26" s="158">
        <v>30486</v>
      </c>
      <c r="Q26" s="158">
        <v>38813</v>
      </c>
      <c r="R26" s="546"/>
      <c r="S26" s="543"/>
    </row>
    <row r="27" spans="1:19" s="536" customFormat="1" ht="11.25" customHeight="1" x14ac:dyDescent="0.25">
      <c r="A27" s="543"/>
      <c r="B27" s="554"/>
      <c r="C27" s="545"/>
      <c r="D27" s="470" t="s">
        <v>217</v>
      </c>
      <c r="E27" s="148">
        <v>224</v>
      </c>
      <c r="F27" s="158">
        <v>208</v>
      </c>
      <c r="G27" s="158">
        <v>211</v>
      </c>
      <c r="H27" s="158">
        <v>187</v>
      </c>
      <c r="I27" s="158">
        <v>150</v>
      </c>
      <c r="J27" s="158">
        <v>147</v>
      </c>
      <c r="K27" s="158">
        <v>150</v>
      </c>
      <c r="L27" s="158">
        <v>138</v>
      </c>
      <c r="M27" s="158">
        <v>204</v>
      </c>
      <c r="N27" s="158">
        <v>206</v>
      </c>
      <c r="O27" s="158">
        <v>156</v>
      </c>
      <c r="P27" s="158">
        <v>116</v>
      </c>
      <c r="Q27" s="158">
        <v>217</v>
      </c>
      <c r="R27" s="546"/>
      <c r="S27" s="543"/>
    </row>
    <row r="28" spans="1:19" ht="10.5" customHeight="1" thickBot="1" x14ac:dyDescent="0.3">
      <c r="A28" s="2"/>
      <c r="B28" s="223"/>
      <c r="C28" s="555"/>
      <c r="D28" s="13"/>
      <c r="E28" s="615"/>
      <c r="F28" s="615"/>
      <c r="G28" s="615"/>
      <c r="H28" s="615"/>
      <c r="I28" s="615"/>
      <c r="J28" s="537"/>
      <c r="K28" s="537"/>
      <c r="L28" s="537"/>
      <c r="M28" s="537"/>
      <c r="N28" s="537"/>
      <c r="O28" s="537"/>
      <c r="P28" s="537"/>
      <c r="Q28" s="537"/>
      <c r="R28" s="619"/>
      <c r="S28" s="2"/>
    </row>
    <row r="29" spans="1:19" ht="13.5" customHeight="1" thickBot="1" x14ac:dyDescent="0.3">
      <c r="A29" s="2"/>
      <c r="B29" s="223"/>
      <c r="C29" s="397" t="s">
        <v>218</v>
      </c>
      <c r="D29" s="539"/>
      <c r="E29" s="557"/>
      <c r="F29" s="557"/>
      <c r="G29" s="557"/>
      <c r="H29" s="557"/>
      <c r="I29" s="557"/>
      <c r="J29" s="557"/>
      <c r="K29" s="557"/>
      <c r="L29" s="557"/>
      <c r="M29" s="557"/>
      <c r="N29" s="557"/>
      <c r="O29" s="557"/>
      <c r="P29" s="557"/>
      <c r="Q29" s="558"/>
      <c r="R29" s="619"/>
      <c r="S29" s="2"/>
    </row>
    <row r="30" spans="1:19" ht="9.75" customHeight="1" x14ac:dyDescent="0.25">
      <c r="A30" s="2"/>
      <c r="B30" s="223"/>
      <c r="C30" s="618" t="s">
        <v>78</v>
      </c>
      <c r="D30" s="13"/>
      <c r="E30" s="556"/>
      <c r="F30" s="556"/>
      <c r="G30" s="556"/>
      <c r="H30" s="556"/>
      <c r="I30" s="556"/>
      <c r="J30" s="556"/>
      <c r="K30" s="556"/>
      <c r="L30" s="556"/>
      <c r="M30" s="556"/>
      <c r="N30" s="556"/>
      <c r="O30" s="556"/>
      <c r="P30" s="556"/>
      <c r="Q30" s="559"/>
      <c r="R30" s="619"/>
      <c r="S30" s="2"/>
    </row>
    <row r="31" spans="1:19" ht="15" customHeight="1" x14ac:dyDescent="0.25">
      <c r="A31" s="2"/>
      <c r="B31" s="223"/>
      <c r="C31" s="1538" t="s">
        <v>68</v>
      </c>
      <c r="D31" s="1538"/>
      <c r="E31" s="541">
        <v>15559</v>
      </c>
      <c r="F31" s="542">
        <v>15617</v>
      </c>
      <c r="G31" s="542">
        <v>16334</v>
      </c>
      <c r="H31" s="542">
        <v>14251</v>
      </c>
      <c r="I31" s="542">
        <v>16872</v>
      </c>
      <c r="J31" s="542">
        <v>16274</v>
      </c>
      <c r="K31" s="542">
        <v>11950</v>
      </c>
      <c r="L31" s="542">
        <v>9593</v>
      </c>
      <c r="M31" s="542">
        <v>11158</v>
      </c>
      <c r="N31" s="542">
        <v>9445</v>
      </c>
      <c r="O31" s="542">
        <v>8324</v>
      </c>
      <c r="P31" s="542">
        <v>5966</v>
      </c>
      <c r="Q31" s="542">
        <v>11226</v>
      </c>
      <c r="R31" s="619"/>
      <c r="S31" s="2"/>
    </row>
    <row r="32" spans="1:19" ht="12" customHeight="1" x14ac:dyDescent="0.25">
      <c r="A32" s="2"/>
      <c r="B32" s="223"/>
      <c r="C32" s="475"/>
      <c r="D32" s="464" t="s">
        <v>188</v>
      </c>
      <c r="E32" s="148">
        <v>6032</v>
      </c>
      <c r="F32" s="158">
        <v>5978</v>
      </c>
      <c r="G32" s="158">
        <v>5685</v>
      </c>
      <c r="H32" s="158">
        <v>4846</v>
      </c>
      <c r="I32" s="158">
        <v>5461</v>
      </c>
      <c r="J32" s="158">
        <v>5329</v>
      </c>
      <c r="K32" s="158">
        <v>4188</v>
      </c>
      <c r="L32" s="158">
        <v>2386</v>
      </c>
      <c r="M32" s="158">
        <v>3376</v>
      </c>
      <c r="N32" s="158">
        <v>2953</v>
      </c>
      <c r="O32" s="158">
        <v>2568</v>
      </c>
      <c r="P32" s="158">
        <v>1657</v>
      </c>
      <c r="Q32" s="158">
        <v>3019</v>
      </c>
      <c r="R32" s="619"/>
      <c r="S32" s="2"/>
    </row>
    <row r="33" spans="1:19" ht="12" customHeight="1" x14ac:dyDescent="0.25">
      <c r="A33" s="2"/>
      <c r="B33" s="223"/>
      <c r="C33" s="475"/>
      <c r="D33" s="464" t="s">
        <v>189</v>
      </c>
      <c r="E33" s="148">
        <v>4813</v>
      </c>
      <c r="F33" s="158">
        <v>4262</v>
      </c>
      <c r="G33" s="158">
        <v>4611</v>
      </c>
      <c r="H33" s="158">
        <v>3790</v>
      </c>
      <c r="I33" s="158">
        <v>5177</v>
      </c>
      <c r="J33" s="158">
        <v>5033</v>
      </c>
      <c r="K33" s="158">
        <v>3584</v>
      </c>
      <c r="L33" s="158">
        <v>3823</v>
      </c>
      <c r="M33" s="158">
        <v>4251</v>
      </c>
      <c r="N33" s="158">
        <v>3382</v>
      </c>
      <c r="O33" s="158">
        <v>2784</v>
      </c>
      <c r="P33" s="158">
        <v>2263</v>
      </c>
      <c r="Q33" s="158">
        <v>4022</v>
      </c>
      <c r="R33" s="619"/>
      <c r="S33" s="2"/>
    </row>
    <row r="34" spans="1:19" ht="12" customHeight="1" x14ac:dyDescent="0.25">
      <c r="A34" s="2"/>
      <c r="B34" s="223"/>
      <c r="C34" s="475"/>
      <c r="D34" s="464" t="s">
        <v>59</v>
      </c>
      <c r="E34" s="148">
        <v>2189</v>
      </c>
      <c r="F34" s="158">
        <v>2155</v>
      </c>
      <c r="G34" s="158">
        <v>2347</v>
      </c>
      <c r="H34" s="158">
        <v>1939</v>
      </c>
      <c r="I34" s="158">
        <v>2414</v>
      </c>
      <c r="J34" s="158">
        <v>2574</v>
      </c>
      <c r="K34" s="158">
        <v>1946</v>
      </c>
      <c r="L34" s="158">
        <v>1393</v>
      </c>
      <c r="M34" s="158">
        <v>1642</v>
      </c>
      <c r="N34" s="158">
        <v>1304</v>
      </c>
      <c r="O34" s="158">
        <v>1170</v>
      </c>
      <c r="P34" s="158">
        <v>884</v>
      </c>
      <c r="Q34" s="158">
        <v>1554</v>
      </c>
      <c r="R34" s="619"/>
      <c r="S34" s="2"/>
    </row>
    <row r="35" spans="1:19" ht="12" customHeight="1" x14ac:dyDescent="0.25">
      <c r="A35" s="2"/>
      <c r="B35" s="223"/>
      <c r="C35" s="475"/>
      <c r="D35" s="464" t="s">
        <v>191</v>
      </c>
      <c r="E35" s="148">
        <v>1550</v>
      </c>
      <c r="F35" s="158">
        <v>1665</v>
      </c>
      <c r="G35" s="158">
        <v>1655</v>
      </c>
      <c r="H35" s="158">
        <v>1568</v>
      </c>
      <c r="I35" s="158">
        <v>1672</v>
      </c>
      <c r="J35" s="158">
        <v>1494</v>
      </c>
      <c r="K35" s="158">
        <v>1178</v>
      </c>
      <c r="L35" s="158">
        <v>1181</v>
      </c>
      <c r="M35" s="158">
        <v>1052</v>
      </c>
      <c r="N35" s="158">
        <v>1111</v>
      </c>
      <c r="O35" s="158">
        <v>1116</v>
      </c>
      <c r="P35" s="158">
        <v>683</v>
      </c>
      <c r="Q35" s="158">
        <v>1382</v>
      </c>
      <c r="R35" s="619"/>
      <c r="S35" s="2"/>
    </row>
    <row r="36" spans="1:19" ht="12" customHeight="1" x14ac:dyDescent="0.25">
      <c r="A36" s="2"/>
      <c r="B36" s="223"/>
      <c r="C36" s="475"/>
      <c r="D36" s="464" t="s">
        <v>192</v>
      </c>
      <c r="E36" s="148">
        <v>656</v>
      </c>
      <c r="F36" s="158">
        <v>1169</v>
      </c>
      <c r="G36" s="158">
        <v>1616</v>
      </c>
      <c r="H36" s="158">
        <v>1695</v>
      </c>
      <c r="I36" s="158">
        <v>1641</v>
      </c>
      <c r="J36" s="158">
        <v>1283</v>
      </c>
      <c r="K36" s="158">
        <v>680</v>
      </c>
      <c r="L36" s="158">
        <v>412</v>
      </c>
      <c r="M36" s="158">
        <v>419</v>
      </c>
      <c r="N36" s="158">
        <v>366</v>
      </c>
      <c r="O36" s="158">
        <v>316</v>
      </c>
      <c r="P36" s="158">
        <v>275</v>
      </c>
      <c r="Q36" s="158">
        <v>828</v>
      </c>
      <c r="R36" s="619"/>
      <c r="S36" s="2"/>
    </row>
    <row r="37" spans="1:19" ht="12" customHeight="1" x14ac:dyDescent="0.25">
      <c r="A37" s="2"/>
      <c r="B37" s="223"/>
      <c r="C37" s="475"/>
      <c r="D37" s="464" t="s">
        <v>130</v>
      </c>
      <c r="E37" s="148">
        <v>123</v>
      </c>
      <c r="F37" s="158">
        <v>151</v>
      </c>
      <c r="G37" s="158">
        <v>215</v>
      </c>
      <c r="H37" s="158">
        <v>203</v>
      </c>
      <c r="I37" s="158">
        <v>285</v>
      </c>
      <c r="J37" s="158">
        <v>283</v>
      </c>
      <c r="K37" s="158">
        <v>201</v>
      </c>
      <c r="L37" s="158">
        <v>168</v>
      </c>
      <c r="M37" s="158">
        <v>173</v>
      </c>
      <c r="N37" s="158">
        <v>155</v>
      </c>
      <c r="O37" s="158">
        <v>152</v>
      </c>
      <c r="P37" s="158">
        <v>98</v>
      </c>
      <c r="Q37" s="158">
        <v>216</v>
      </c>
      <c r="R37" s="619"/>
      <c r="S37" s="2"/>
    </row>
    <row r="38" spans="1:19" ht="12" customHeight="1" x14ac:dyDescent="0.25">
      <c r="A38" s="2"/>
      <c r="B38" s="223"/>
      <c r="C38" s="475"/>
      <c r="D38" s="464" t="s">
        <v>131</v>
      </c>
      <c r="E38" s="148">
        <v>196</v>
      </c>
      <c r="F38" s="158">
        <v>237</v>
      </c>
      <c r="G38" s="158">
        <v>205</v>
      </c>
      <c r="H38" s="158">
        <v>210</v>
      </c>
      <c r="I38" s="158">
        <v>222</v>
      </c>
      <c r="J38" s="158">
        <v>278</v>
      </c>
      <c r="K38" s="158">
        <v>173</v>
      </c>
      <c r="L38" s="158">
        <v>230</v>
      </c>
      <c r="M38" s="158">
        <v>245</v>
      </c>
      <c r="N38" s="158">
        <v>174</v>
      </c>
      <c r="O38" s="158">
        <v>218</v>
      </c>
      <c r="P38" s="158">
        <v>106</v>
      </c>
      <c r="Q38" s="158">
        <v>205</v>
      </c>
      <c r="R38" s="619"/>
      <c r="S38" s="2"/>
    </row>
    <row r="39" spans="1:19" ht="15" customHeight="1" x14ac:dyDescent="0.25">
      <c r="A39" s="2"/>
      <c r="B39" s="223"/>
      <c r="C39" s="475"/>
      <c r="D39" s="470" t="s">
        <v>341</v>
      </c>
      <c r="E39" s="158">
        <v>1117</v>
      </c>
      <c r="F39" s="158">
        <v>964</v>
      </c>
      <c r="G39" s="158">
        <v>708</v>
      </c>
      <c r="H39" s="158">
        <v>685</v>
      </c>
      <c r="I39" s="158">
        <v>1232</v>
      </c>
      <c r="J39" s="158">
        <v>567</v>
      </c>
      <c r="K39" s="158">
        <v>428</v>
      </c>
      <c r="L39" s="158">
        <v>570</v>
      </c>
      <c r="M39" s="158">
        <v>475</v>
      </c>
      <c r="N39" s="158">
        <v>533</v>
      </c>
      <c r="O39" s="158">
        <v>587</v>
      </c>
      <c r="P39" s="158">
        <v>678</v>
      </c>
      <c r="Q39" s="158">
        <v>964</v>
      </c>
      <c r="R39" s="619"/>
      <c r="S39" s="2"/>
    </row>
    <row r="40" spans="1:19" ht="12" customHeight="1" x14ac:dyDescent="0.25">
      <c r="A40" s="2"/>
      <c r="B40" s="223"/>
      <c r="C40" s="475"/>
      <c r="D40" s="470" t="s">
        <v>216</v>
      </c>
      <c r="E40" s="158">
        <v>3982</v>
      </c>
      <c r="F40" s="158">
        <v>4512</v>
      </c>
      <c r="G40" s="158">
        <v>4038</v>
      </c>
      <c r="H40" s="158">
        <v>3511</v>
      </c>
      <c r="I40" s="158">
        <v>4004</v>
      </c>
      <c r="J40" s="158">
        <v>4052</v>
      </c>
      <c r="K40" s="158">
        <v>3003</v>
      </c>
      <c r="L40" s="158">
        <v>2218</v>
      </c>
      <c r="M40" s="158">
        <v>2923</v>
      </c>
      <c r="N40" s="158">
        <v>2731</v>
      </c>
      <c r="O40" s="158">
        <v>2459</v>
      </c>
      <c r="P40" s="158">
        <v>1338</v>
      </c>
      <c r="Q40" s="158">
        <v>2903</v>
      </c>
      <c r="R40" s="619"/>
      <c r="S40" s="2"/>
    </row>
    <row r="41" spans="1:19" ht="12" customHeight="1" x14ac:dyDescent="0.25">
      <c r="A41" s="2"/>
      <c r="B41" s="223"/>
      <c r="C41" s="475"/>
      <c r="D41" s="470" t="s">
        <v>164</v>
      </c>
      <c r="E41" s="158">
        <v>10460</v>
      </c>
      <c r="F41" s="158">
        <v>10141</v>
      </c>
      <c r="G41" s="158">
        <v>11588</v>
      </c>
      <c r="H41" s="158">
        <v>10054</v>
      </c>
      <c r="I41" s="158">
        <v>11636</v>
      </c>
      <c r="J41" s="158">
        <v>11655</v>
      </c>
      <c r="K41" s="158">
        <v>8518</v>
      </c>
      <c r="L41" s="158">
        <v>6805</v>
      </c>
      <c r="M41" s="158">
        <v>7760</v>
      </c>
      <c r="N41" s="158">
        <v>6180</v>
      </c>
      <c r="O41" s="158">
        <v>5278</v>
      </c>
      <c r="P41" s="158">
        <v>3950</v>
      </c>
      <c r="Q41" s="158">
        <v>7359</v>
      </c>
      <c r="R41" s="619"/>
      <c r="S41" s="2"/>
    </row>
    <row r="42" spans="1:19" ht="11.25" customHeight="1" x14ac:dyDescent="0.25">
      <c r="A42" s="2"/>
      <c r="B42" s="223"/>
      <c r="C42" s="475"/>
      <c r="D42" s="470" t="s">
        <v>217</v>
      </c>
      <c r="E42" s="781">
        <v>0</v>
      </c>
      <c r="F42" s="780">
        <v>0</v>
      </c>
      <c r="G42" s="780">
        <v>0</v>
      </c>
      <c r="H42" s="780">
        <v>1</v>
      </c>
      <c r="I42" s="780">
        <v>0</v>
      </c>
      <c r="J42" s="780">
        <v>0</v>
      </c>
      <c r="K42" s="780">
        <v>1</v>
      </c>
      <c r="L42" s="780">
        <v>0</v>
      </c>
      <c r="M42" s="780">
        <v>0</v>
      </c>
      <c r="N42" s="780">
        <v>1</v>
      </c>
      <c r="O42" s="780">
        <v>0</v>
      </c>
      <c r="P42" s="780">
        <v>0</v>
      </c>
      <c r="Q42" s="780">
        <v>0</v>
      </c>
      <c r="R42" s="619"/>
      <c r="S42" s="2"/>
    </row>
    <row r="43" spans="1:19" ht="15" customHeight="1" x14ac:dyDescent="0.25">
      <c r="A43" s="2"/>
      <c r="B43" s="223"/>
      <c r="C43" s="617" t="s">
        <v>291</v>
      </c>
      <c r="D43" s="617"/>
      <c r="E43" s="148"/>
      <c r="F43" s="148"/>
      <c r="G43" s="158"/>
      <c r="H43" s="158"/>
      <c r="I43" s="158"/>
      <c r="J43" s="158"/>
      <c r="K43" s="158"/>
      <c r="L43" s="158"/>
      <c r="M43" s="158"/>
      <c r="N43" s="158"/>
      <c r="O43" s="158"/>
      <c r="P43" s="158"/>
      <c r="Q43" s="158"/>
      <c r="R43" s="619"/>
      <c r="S43" s="2"/>
    </row>
    <row r="44" spans="1:19" ht="12" customHeight="1" x14ac:dyDescent="0.25">
      <c r="A44" s="2"/>
      <c r="B44" s="223"/>
      <c r="C44" s="475"/>
      <c r="D44" s="732" t="s">
        <v>486</v>
      </c>
      <c r="E44" s="158">
        <v>1717</v>
      </c>
      <c r="F44" s="158">
        <v>1464</v>
      </c>
      <c r="G44" s="158">
        <v>1340</v>
      </c>
      <c r="H44" s="158">
        <v>1202</v>
      </c>
      <c r="I44" s="158">
        <v>1586</v>
      </c>
      <c r="J44" s="158">
        <v>1663</v>
      </c>
      <c r="K44" s="158">
        <v>1172</v>
      </c>
      <c r="L44" s="158">
        <v>2155</v>
      </c>
      <c r="M44" s="158">
        <v>1724</v>
      </c>
      <c r="N44" s="158">
        <v>1452</v>
      </c>
      <c r="O44" s="158">
        <v>1279</v>
      </c>
      <c r="P44" s="158">
        <v>741</v>
      </c>
      <c r="Q44" s="158">
        <v>1898</v>
      </c>
      <c r="R44" s="619"/>
      <c r="S44" s="2"/>
    </row>
    <row r="45" spans="1:19" ht="12" customHeight="1" x14ac:dyDescent="0.25">
      <c r="A45" s="2"/>
      <c r="B45" s="223"/>
      <c r="C45" s="475"/>
      <c r="D45" s="732" t="s">
        <v>489</v>
      </c>
      <c r="E45" s="158">
        <v>1224</v>
      </c>
      <c r="F45" s="158">
        <v>1220</v>
      </c>
      <c r="G45" s="158">
        <v>836</v>
      </c>
      <c r="H45" s="158">
        <v>748</v>
      </c>
      <c r="I45" s="158">
        <v>840</v>
      </c>
      <c r="J45" s="158">
        <v>822</v>
      </c>
      <c r="K45" s="158">
        <v>503</v>
      </c>
      <c r="L45" s="158">
        <v>456</v>
      </c>
      <c r="M45" s="158">
        <v>566</v>
      </c>
      <c r="N45" s="158">
        <v>593</v>
      </c>
      <c r="O45" s="158">
        <v>465</v>
      </c>
      <c r="P45" s="158">
        <v>344</v>
      </c>
      <c r="Q45" s="158">
        <v>884</v>
      </c>
      <c r="R45" s="619"/>
      <c r="S45" s="2"/>
    </row>
    <row r="46" spans="1:19" ht="12" customHeight="1" x14ac:dyDescent="0.25">
      <c r="A46" s="2"/>
      <c r="B46" s="223"/>
      <c r="C46" s="475"/>
      <c r="D46" s="732" t="s">
        <v>488</v>
      </c>
      <c r="E46" s="158">
        <v>1236</v>
      </c>
      <c r="F46" s="158">
        <v>1558</v>
      </c>
      <c r="G46" s="158">
        <v>1947</v>
      </c>
      <c r="H46" s="158">
        <v>1759</v>
      </c>
      <c r="I46" s="158">
        <v>2104</v>
      </c>
      <c r="J46" s="158">
        <v>1734</v>
      </c>
      <c r="K46" s="158">
        <v>1216</v>
      </c>
      <c r="L46" s="158">
        <v>684</v>
      </c>
      <c r="M46" s="158">
        <v>915</v>
      </c>
      <c r="N46" s="158">
        <v>609</v>
      </c>
      <c r="O46" s="158">
        <v>529</v>
      </c>
      <c r="P46" s="158">
        <v>424</v>
      </c>
      <c r="Q46" s="158">
        <v>858</v>
      </c>
      <c r="R46" s="619"/>
      <c r="S46" s="2"/>
    </row>
    <row r="47" spans="1:19" ht="12" customHeight="1" x14ac:dyDescent="0.25">
      <c r="A47" s="2"/>
      <c r="B47" s="223"/>
      <c r="C47" s="475"/>
      <c r="D47" s="732" t="s">
        <v>656</v>
      </c>
      <c r="E47" s="158">
        <v>946</v>
      </c>
      <c r="F47" s="158">
        <v>906</v>
      </c>
      <c r="G47" s="158">
        <v>886</v>
      </c>
      <c r="H47" s="158">
        <v>820</v>
      </c>
      <c r="I47" s="158">
        <v>833</v>
      </c>
      <c r="J47" s="158">
        <v>806</v>
      </c>
      <c r="K47" s="158">
        <v>524</v>
      </c>
      <c r="L47" s="158">
        <v>546</v>
      </c>
      <c r="M47" s="158">
        <v>511</v>
      </c>
      <c r="N47" s="158">
        <v>448</v>
      </c>
      <c r="O47" s="158">
        <v>434</v>
      </c>
      <c r="P47" s="158">
        <v>218</v>
      </c>
      <c r="Q47" s="158">
        <v>717</v>
      </c>
      <c r="R47" s="619"/>
      <c r="S47" s="2"/>
    </row>
    <row r="48" spans="1:19" ht="12" customHeight="1" x14ac:dyDescent="0.25">
      <c r="A48" s="2"/>
      <c r="B48" s="223"/>
      <c r="C48" s="475"/>
      <c r="D48" s="732" t="s">
        <v>490</v>
      </c>
      <c r="E48" s="158">
        <v>546</v>
      </c>
      <c r="F48" s="158">
        <v>493</v>
      </c>
      <c r="G48" s="158">
        <v>579</v>
      </c>
      <c r="H48" s="158">
        <v>456</v>
      </c>
      <c r="I48" s="158">
        <v>663</v>
      </c>
      <c r="J48" s="158">
        <v>805</v>
      </c>
      <c r="K48" s="158">
        <v>651</v>
      </c>
      <c r="L48" s="158">
        <v>580</v>
      </c>
      <c r="M48" s="158">
        <v>629</v>
      </c>
      <c r="N48" s="158">
        <v>577</v>
      </c>
      <c r="O48" s="158">
        <v>500</v>
      </c>
      <c r="P48" s="158">
        <v>338</v>
      </c>
      <c r="Q48" s="158">
        <v>555</v>
      </c>
      <c r="R48" s="619"/>
      <c r="S48" s="2"/>
    </row>
    <row r="49" spans="1:22" ht="15" customHeight="1" x14ac:dyDescent="0.25">
      <c r="A49" s="2"/>
      <c r="B49" s="223"/>
      <c r="C49" s="1538" t="s">
        <v>219</v>
      </c>
      <c r="D49" s="1538"/>
      <c r="E49" s="473">
        <f t="shared" ref="E49:P49" si="0">+E31/E8*100</f>
        <v>23.961252964548617</v>
      </c>
      <c r="F49" s="473">
        <f t="shared" si="0"/>
        <v>29.118809665871119</v>
      </c>
      <c r="G49" s="473">
        <f t="shared" si="0"/>
        <v>30.551399072272933</v>
      </c>
      <c r="H49" s="473">
        <f t="shared" si="0"/>
        <v>28.424684857188449</v>
      </c>
      <c r="I49" s="473">
        <f t="shared" si="0"/>
        <v>33.739951205855299</v>
      </c>
      <c r="J49" s="473">
        <f t="shared" si="0"/>
        <v>32.87942459996767</v>
      </c>
      <c r="K49" s="473">
        <f t="shared" si="0"/>
        <v>25.280304632959595</v>
      </c>
      <c r="L49" s="473">
        <f t="shared" si="0"/>
        <v>19.044310331136348</v>
      </c>
      <c r="M49" s="473">
        <f t="shared" si="0"/>
        <v>17.04708650349864</v>
      </c>
      <c r="N49" s="473">
        <f t="shared" si="0"/>
        <v>16.203743416425056</v>
      </c>
      <c r="O49" s="473">
        <f t="shared" si="0"/>
        <v>14.292091617732908</v>
      </c>
      <c r="P49" s="473">
        <f t="shared" si="0"/>
        <v>12.960549183176919</v>
      </c>
      <c r="Q49" s="473">
        <f>+Q31/Q8*100</f>
        <v>18.865324505091923</v>
      </c>
      <c r="R49" s="619"/>
      <c r="S49" s="2"/>
    </row>
    <row r="50" spans="1:22" ht="11.25" customHeight="1" thickBot="1" x14ac:dyDescent="0.3">
      <c r="A50" s="2"/>
      <c r="B50" s="223"/>
      <c r="C50" s="560"/>
      <c r="D50" s="619"/>
      <c r="E50" s="615"/>
      <c r="F50" s="615"/>
      <c r="G50" s="615"/>
      <c r="H50" s="615"/>
      <c r="I50" s="615"/>
      <c r="J50" s="615"/>
      <c r="K50" s="615"/>
      <c r="L50" s="615"/>
      <c r="M50" s="615"/>
      <c r="N50" s="615"/>
      <c r="O50" s="615"/>
      <c r="P50" s="615"/>
      <c r="Q50" s="537"/>
      <c r="R50" s="619"/>
      <c r="S50" s="2"/>
    </row>
    <row r="51" spans="1:22" s="7" customFormat="1" ht="13.5" customHeight="1" thickBot="1" x14ac:dyDescent="0.25">
      <c r="A51" s="6"/>
      <c r="B51" s="222"/>
      <c r="C51" s="397" t="s">
        <v>220</v>
      </c>
      <c r="D51" s="539"/>
      <c r="E51" s="557"/>
      <c r="F51" s="557"/>
      <c r="G51" s="557"/>
      <c r="H51" s="557"/>
      <c r="I51" s="557"/>
      <c r="J51" s="557"/>
      <c r="K51" s="557"/>
      <c r="L51" s="557"/>
      <c r="M51" s="557"/>
      <c r="N51" s="557"/>
      <c r="O51" s="557"/>
      <c r="P51" s="557"/>
      <c r="Q51" s="558"/>
      <c r="R51" s="619"/>
      <c r="S51" s="6"/>
    </row>
    <row r="52" spans="1:22" ht="9.75" customHeight="1" x14ac:dyDescent="0.25">
      <c r="A52" s="2"/>
      <c r="B52" s="223"/>
      <c r="C52" s="618" t="s">
        <v>78</v>
      </c>
      <c r="D52" s="561"/>
      <c r="E52" s="556"/>
      <c r="F52" s="556"/>
      <c r="G52" s="556"/>
      <c r="H52" s="556"/>
      <c r="I52" s="556"/>
      <c r="J52" s="556"/>
      <c r="K52" s="556"/>
      <c r="L52" s="556"/>
      <c r="M52" s="556"/>
      <c r="N52" s="556"/>
      <c r="O52" s="556"/>
      <c r="P52" s="556"/>
      <c r="Q52" s="559"/>
      <c r="R52" s="619"/>
      <c r="S52" s="2"/>
    </row>
    <row r="53" spans="1:22" ht="15" customHeight="1" x14ac:dyDescent="0.25">
      <c r="A53" s="2"/>
      <c r="B53" s="223"/>
      <c r="C53" s="1538" t="s">
        <v>68</v>
      </c>
      <c r="D53" s="1538"/>
      <c r="E53" s="541">
        <v>10791</v>
      </c>
      <c r="F53" s="542">
        <v>9587</v>
      </c>
      <c r="G53" s="542">
        <v>11040</v>
      </c>
      <c r="H53" s="542">
        <v>10189</v>
      </c>
      <c r="I53" s="542">
        <v>11871</v>
      </c>
      <c r="J53" s="542">
        <v>11264</v>
      </c>
      <c r="K53" s="542">
        <v>9001</v>
      </c>
      <c r="L53" s="542">
        <v>7142</v>
      </c>
      <c r="M53" s="542">
        <v>7925</v>
      </c>
      <c r="N53" s="542">
        <v>6456</v>
      </c>
      <c r="O53" s="542">
        <v>5818</v>
      </c>
      <c r="P53" s="542">
        <v>4875</v>
      </c>
      <c r="Q53" s="542">
        <v>6863</v>
      </c>
      <c r="R53" s="619"/>
      <c r="S53" s="2"/>
    </row>
    <row r="54" spans="1:22" ht="11.25" customHeight="1" x14ac:dyDescent="0.25">
      <c r="A54" s="2"/>
      <c r="B54" s="223"/>
      <c r="C54" s="475"/>
      <c r="D54" s="93" t="s">
        <v>341</v>
      </c>
      <c r="E54" s="149">
        <v>486</v>
      </c>
      <c r="F54" s="177">
        <v>320</v>
      </c>
      <c r="G54" s="177">
        <v>380</v>
      </c>
      <c r="H54" s="177">
        <v>661</v>
      </c>
      <c r="I54" s="158">
        <v>997</v>
      </c>
      <c r="J54" s="158">
        <v>442</v>
      </c>
      <c r="K54" s="158">
        <v>231</v>
      </c>
      <c r="L54" s="158">
        <v>295</v>
      </c>
      <c r="M54" s="158">
        <v>301</v>
      </c>
      <c r="N54" s="158">
        <v>185</v>
      </c>
      <c r="O54" s="158">
        <v>322</v>
      </c>
      <c r="P54" s="158">
        <v>561</v>
      </c>
      <c r="Q54" s="158">
        <v>362</v>
      </c>
      <c r="R54" s="619"/>
      <c r="S54" s="2"/>
    </row>
    <row r="55" spans="1:22" ht="11.25" customHeight="1" x14ac:dyDescent="0.25">
      <c r="A55" s="2"/>
      <c r="B55" s="223"/>
      <c r="C55" s="475"/>
      <c r="D55" s="93" t="s">
        <v>216</v>
      </c>
      <c r="E55" s="149">
        <v>2715</v>
      </c>
      <c r="F55" s="177">
        <v>2705</v>
      </c>
      <c r="G55" s="177">
        <v>2768</v>
      </c>
      <c r="H55" s="177">
        <v>2282</v>
      </c>
      <c r="I55" s="158">
        <v>2803</v>
      </c>
      <c r="J55" s="158">
        <v>2611</v>
      </c>
      <c r="K55" s="158">
        <v>2146</v>
      </c>
      <c r="L55" s="158">
        <v>1491</v>
      </c>
      <c r="M55" s="158">
        <v>1741</v>
      </c>
      <c r="N55" s="158">
        <v>1774</v>
      </c>
      <c r="O55" s="158">
        <v>1518</v>
      </c>
      <c r="P55" s="158">
        <v>1020</v>
      </c>
      <c r="Q55" s="158">
        <v>1621</v>
      </c>
      <c r="R55" s="619"/>
      <c r="S55" s="2"/>
    </row>
    <row r="56" spans="1:22" ht="11.25" customHeight="1" x14ac:dyDescent="0.25">
      <c r="A56" s="2"/>
      <c r="B56" s="223"/>
      <c r="C56" s="475"/>
      <c r="D56" s="93" t="s">
        <v>164</v>
      </c>
      <c r="E56" s="149">
        <v>7590</v>
      </c>
      <c r="F56" s="177">
        <v>6562</v>
      </c>
      <c r="G56" s="177">
        <v>7892</v>
      </c>
      <c r="H56" s="177">
        <v>7245</v>
      </c>
      <c r="I56" s="158">
        <v>8070</v>
      </c>
      <c r="J56" s="158">
        <v>8211</v>
      </c>
      <c r="K56" s="158">
        <v>6623</v>
      </c>
      <c r="L56" s="158">
        <v>5356</v>
      </c>
      <c r="M56" s="158">
        <v>5883</v>
      </c>
      <c r="N56" s="158">
        <v>4496</v>
      </c>
      <c r="O56" s="158">
        <v>3978</v>
      </c>
      <c r="P56" s="158">
        <v>3294</v>
      </c>
      <c r="Q56" s="158">
        <v>4880</v>
      </c>
      <c r="R56" s="619"/>
      <c r="S56" s="2"/>
    </row>
    <row r="57" spans="1:22" ht="11.25" customHeight="1" x14ac:dyDescent="0.25">
      <c r="A57" s="2"/>
      <c r="B57" s="223"/>
      <c r="C57" s="475"/>
      <c r="D57" s="93" t="s">
        <v>217</v>
      </c>
      <c r="E57" s="781">
        <v>0</v>
      </c>
      <c r="F57" s="780">
        <v>0</v>
      </c>
      <c r="G57" s="780">
        <v>0</v>
      </c>
      <c r="H57" s="780">
        <v>1</v>
      </c>
      <c r="I57" s="780">
        <v>1</v>
      </c>
      <c r="J57" s="780">
        <v>0</v>
      </c>
      <c r="K57" s="780">
        <v>1</v>
      </c>
      <c r="L57" s="780">
        <v>0</v>
      </c>
      <c r="M57" s="780">
        <v>0</v>
      </c>
      <c r="N57" s="780">
        <v>1</v>
      </c>
      <c r="O57" s="780">
        <v>0</v>
      </c>
      <c r="P57" s="780">
        <v>0</v>
      </c>
      <c r="Q57" s="780">
        <v>0</v>
      </c>
      <c r="R57" s="619"/>
      <c r="S57" s="2"/>
      <c r="V57" s="536"/>
    </row>
    <row r="58" spans="1:22" ht="12.75" hidden="1" customHeight="1" x14ac:dyDescent="0.25">
      <c r="A58" s="2"/>
      <c r="B58" s="223"/>
      <c r="C58" s="475"/>
      <c r="D58" s="202" t="s">
        <v>188</v>
      </c>
      <c r="E58" s="148">
        <v>3988</v>
      </c>
      <c r="F58" s="158">
        <v>3769</v>
      </c>
      <c r="G58" s="158">
        <v>3938</v>
      </c>
      <c r="H58" s="158">
        <v>3246</v>
      </c>
      <c r="I58" s="158">
        <v>4075</v>
      </c>
      <c r="J58" s="158">
        <v>3588</v>
      </c>
      <c r="K58" s="158">
        <v>3148</v>
      </c>
      <c r="L58" s="158">
        <v>1742</v>
      </c>
      <c r="M58" s="158">
        <v>2382</v>
      </c>
      <c r="N58" s="158">
        <v>1991</v>
      </c>
      <c r="O58" s="158">
        <v>1657</v>
      </c>
      <c r="P58" s="158">
        <v>1585</v>
      </c>
      <c r="Q58" s="158">
        <v>1669</v>
      </c>
      <c r="R58" s="619"/>
      <c r="S58" s="2"/>
    </row>
    <row r="59" spans="1:22" ht="12.75" hidden="1" customHeight="1" x14ac:dyDescent="0.25">
      <c r="A59" s="2"/>
      <c r="B59" s="223"/>
      <c r="C59" s="475"/>
      <c r="D59" s="202" t="s">
        <v>189</v>
      </c>
      <c r="E59" s="148">
        <v>3724</v>
      </c>
      <c r="F59" s="158">
        <v>3046</v>
      </c>
      <c r="G59" s="158">
        <v>3375</v>
      </c>
      <c r="H59" s="158">
        <v>2856</v>
      </c>
      <c r="I59" s="158">
        <v>3861</v>
      </c>
      <c r="J59" s="158">
        <v>3813</v>
      </c>
      <c r="K59" s="158">
        <v>2882</v>
      </c>
      <c r="L59" s="158">
        <v>2985</v>
      </c>
      <c r="M59" s="158">
        <v>3290</v>
      </c>
      <c r="N59" s="158">
        <v>2557</v>
      </c>
      <c r="O59" s="158">
        <v>2146</v>
      </c>
      <c r="P59" s="158">
        <v>1622</v>
      </c>
      <c r="Q59" s="158">
        <v>2900</v>
      </c>
      <c r="R59" s="619"/>
      <c r="S59" s="2"/>
    </row>
    <row r="60" spans="1:22" ht="12.75" hidden="1" customHeight="1" x14ac:dyDescent="0.25">
      <c r="A60" s="2"/>
      <c r="B60" s="223"/>
      <c r="C60" s="475"/>
      <c r="D60" s="202" t="s">
        <v>59</v>
      </c>
      <c r="E60" s="148">
        <v>1409</v>
      </c>
      <c r="F60" s="158">
        <v>1125</v>
      </c>
      <c r="G60" s="158">
        <v>1317</v>
      </c>
      <c r="H60" s="158">
        <v>1321</v>
      </c>
      <c r="I60" s="158">
        <v>1356</v>
      </c>
      <c r="J60" s="158">
        <v>1606</v>
      </c>
      <c r="K60" s="158">
        <v>1338</v>
      </c>
      <c r="L60" s="158">
        <v>974</v>
      </c>
      <c r="M60" s="158">
        <v>1042</v>
      </c>
      <c r="N60" s="158">
        <v>797</v>
      </c>
      <c r="O60" s="158">
        <v>755</v>
      </c>
      <c r="P60" s="158">
        <v>718</v>
      </c>
      <c r="Q60" s="158">
        <v>938</v>
      </c>
      <c r="R60" s="619"/>
      <c r="S60" s="2"/>
    </row>
    <row r="61" spans="1:22" ht="12.75" hidden="1" customHeight="1" x14ac:dyDescent="0.25">
      <c r="A61" s="2"/>
      <c r="B61" s="223"/>
      <c r="C61" s="475"/>
      <c r="D61" s="202" t="s">
        <v>191</v>
      </c>
      <c r="E61" s="148">
        <v>1157</v>
      </c>
      <c r="F61" s="158">
        <v>867</v>
      </c>
      <c r="G61" s="158">
        <v>1050</v>
      </c>
      <c r="H61" s="158">
        <v>1277</v>
      </c>
      <c r="I61" s="158">
        <v>1250</v>
      </c>
      <c r="J61" s="158">
        <v>1147</v>
      </c>
      <c r="K61" s="158">
        <v>808</v>
      </c>
      <c r="L61" s="158">
        <v>914</v>
      </c>
      <c r="M61" s="158">
        <v>732</v>
      </c>
      <c r="N61" s="158">
        <v>649</v>
      </c>
      <c r="O61" s="158">
        <v>766</v>
      </c>
      <c r="P61" s="158">
        <v>599</v>
      </c>
      <c r="Q61" s="158">
        <v>862</v>
      </c>
      <c r="R61" s="619"/>
      <c r="S61" s="2"/>
    </row>
    <row r="62" spans="1:22" ht="12.75" hidden="1" customHeight="1" x14ac:dyDescent="0.25">
      <c r="A62" s="2"/>
      <c r="B62" s="223"/>
      <c r="C62" s="475"/>
      <c r="D62" s="202" t="s">
        <v>192</v>
      </c>
      <c r="E62" s="148">
        <v>332</v>
      </c>
      <c r="F62" s="158">
        <v>512</v>
      </c>
      <c r="G62" s="158">
        <v>1067</v>
      </c>
      <c r="H62" s="158">
        <v>1217</v>
      </c>
      <c r="I62" s="158">
        <v>1019</v>
      </c>
      <c r="J62" s="158">
        <v>778</v>
      </c>
      <c r="K62" s="158">
        <v>490</v>
      </c>
      <c r="L62" s="158">
        <v>289</v>
      </c>
      <c r="M62" s="158">
        <v>235</v>
      </c>
      <c r="N62" s="158">
        <v>199</v>
      </c>
      <c r="O62" s="158">
        <v>201</v>
      </c>
      <c r="P62" s="158">
        <v>200</v>
      </c>
      <c r="Q62" s="158">
        <v>273</v>
      </c>
      <c r="R62" s="619"/>
      <c r="S62" s="2"/>
    </row>
    <row r="63" spans="1:22" ht="12.75" hidden="1" customHeight="1" x14ac:dyDescent="0.25">
      <c r="A63" s="2"/>
      <c r="B63" s="223"/>
      <c r="C63" s="475"/>
      <c r="D63" s="202" t="s">
        <v>130</v>
      </c>
      <c r="E63" s="148">
        <v>77</v>
      </c>
      <c r="F63" s="158">
        <v>86</v>
      </c>
      <c r="G63" s="158">
        <v>159</v>
      </c>
      <c r="H63" s="158">
        <v>137</v>
      </c>
      <c r="I63" s="158">
        <v>201</v>
      </c>
      <c r="J63" s="158">
        <v>190</v>
      </c>
      <c r="K63" s="158">
        <v>196</v>
      </c>
      <c r="L63" s="158">
        <v>127</v>
      </c>
      <c r="M63" s="158">
        <v>112</v>
      </c>
      <c r="N63" s="158">
        <v>118</v>
      </c>
      <c r="O63" s="158">
        <v>155</v>
      </c>
      <c r="P63" s="158">
        <v>74</v>
      </c>
      <c r="Q63" s="158">
        <v>122</v>
      </c>
      <c r="R63" s="619"/>
      <c r="S63" s="2"/>
    </row>
    <row r="64" spans="1:22" ht="12.75" hidden="1" customHeight="1" x14ac:dyDescent="0.25">
      <c r="A64" s="2"/>
      <c r="B64" s="223"/>
      <c r="C64" s="475"/>
      <c r="D64" s="202" t="s">
        <v>131</v>
      </c>
      <c r="E64" s="148">
        <v>104</v>
      </c>
      <c r="F64" s="158">
        <v>182</v>
      </c>
      <c r="G64" s="158">
        <v>134</v>
      </c>
      <c r="H64" s="158">
        <v>135</v>
      </c>
      <c r="I64" s="158">
        <v>109</v>
      </c>
      <c r="J64" s="158">
        <v>142</v>
      </c>
      <c r="K64" s="158">
        <v>139</v>
      </c>
      <c r="L64" s="158">
        <v>111</v>
      </c>
      <c r="M64" s="158">
        <v>132</v>
      </c>
      <c r="N64" s="158">
        <v>145</v>
      </c>
      <c r="O64" s="158">
        <v>138</v>
      </c>
      <c r="P64" s="158">
        <v>77</v>
      </c>
      <c r="Q64" s="158">
        <v>99</v>
      </c>
      <c r="R64" s="619"/>
      <c r="S64" s="2"/>
    </row>
    <row r="65" spans="1:19" ht="15" customHeight="1" x14ac:dyDescent="0.25">
      <c r="A65" s="2"/>
      <c r="B65" s="223"/>
      <c r="C65" s="1538" t="s">
        <v>221</v>
      </c>
      <c r="D65" s="1538"/>
      <c r="E65" s="473">
        <f t="shared" ref="E65:P65" si="1">+E53/E31*100</f>
        <v>69.355357028086644</v>
      </c>
      <c r="F65" s="473">
        <f t="shared" si="1"/>
        <v>61.388230774156369</v>
      </c>
      <c r="G65" s="473">
        <f t="shared" si="1"/>
        <v>67.589077996816457</v>
      </c>
      <c r="H65" s="473">
        <f t="shared" si="1"/>
        <v>71.496737071082734</v>
      </c>
      <c r="I65" s="473">
        <f t="shared" si="1"/>
        <v>70.359174964438125</v>
      </c>
      <c r="J65" s="473">
        <f t="shared" si="1"/>
        <v>69.21469829175372</v>
      </c>
      <c r="K65" s="473">
        <f t="shared" si="1"/>
        <v>75.322175732217573</v>
      </c>
      <c r="L65" s="473">
        <f t="shared" si="1"/>
        <v>74.450119879078485</v>
      </c>
      <c r="M65" s="473">
        <f t="shared" si="1"/>
        <v>71.025273346477874</v>
      </c>
      <c r="N65" s="473">
        <f t="shared" si="1"/>
        <v>68.353626257278989</v>
      </c>
      <c r="O65" s="473">
        <f t="shared" si="1"/>
        <v>69.894281595386829</v>
      </c>
      <c r="P65" s="473">
        <f t="shared" si="1"/>
        <v>81.713040563191413</v>
      </c>
      <c r="Q65" s="473">
        <f>+Q53/Q31*100</f>
        <v>61.134865490824872</v>
      </c>
      <c r="R65" s="619"/>
      <c r="S65" s="2"/>
    </row>
    <row r="66" spans="1:19" ht="11.25" customHeight="1" x14ac:dyDescent="0.25">
      <c r="A66" s="2"/>
      <c r="B66" s="223"/>
      <c r="C66" s="475"/>
      <c r="D66" s="464" t="s">
        <v>188</v>
      </c>
      <c r="E66" s="178">
        <f t="shared" ref="E66:Q72" si="2">+E58/E32*100</f>
        <v>66.114058355437663</v>
      </c>
      <c r="F66" s="178">
        <f t="shared" si="2"/>
        <v>63.047842087654736</v>
      </c>
      <c r="G66" s="178">
        <f t="shared" si="2"/>
        <v>69.270008795074759</v>
      </c>
      <c r="H66" s="178">
        <f t="shared" si="2"/>
        <v>66.983078827899305</v>
      </c>
      <c r="I66" s="178">
        <f t="shared" si="2"/>
        <v>74.620032960996156</v>
      </c>
      <c r="J66" s="178">
        <f t="shared" si="2"/>
        <v>67.329705385625829</v>
      </c>
      <c r="K66" s="178">
        <f t="shared" si="2"/>
        <v>75.167144221585474</v>
      </c>
      <c r="L66" s="178">
        <f t="shared" si="2"/>
        <v>73.009220452640406</v>
      </c>
      <c r="M66" s="178">
        <f t="shared" si="2"/>
        <v>70.556872037914701</v>
      </c>
      <c r="N66" s="178">
        <f t="shared" si="2"/>
        <v>67.422959701997968</v>
      </c>
      <c r="O66" s="178">
        <f t="shared" si="2"/>
        <v>64.524922118380061</v>
      </c>
      <c r="P66" s="178">
        <f t="shared" si="2"/>
        <v>95.654797827398923</v>
      </c>
      <c r="Q66" s="178">
        <f>+Q58/Q32*100</f>
        <v>55.28320635972176</v>
      </c>
      <c r="R66" s="619"/>
      <c r="S66" s="150"/>
    </row>
    <row r="67" spans="1:19" ht="11.25" customHeight="1" x14ac:dyDescent="0.25">
      <c r="A67" s="2"/>
      <c r="B67" s="223"/>
      <c r="C67" s="475"/>
      <c r="D67" s="464" t="s">
        <v>189</v>
      </c>
      <c r="E67" s="178">
        <f t="shared" si="2"/>
        <v>77.373779347600248</v>
      </c>
      <c r="F67" s="178">
        <f t="shared" si="2"/>
        <v>71.46879399343031</v>
      </c>
      <c r="G67" s="178">
        <f t="shared" si="2"/>
        <v>73.194534808067672</v>
      </c>
      <c r="H67" s="178">
        <f t="shared" si="2"/>
        <v>75.356200527704488</v>
      </c>
      <c r="I67" s="178">
        <f t="shared" si="2"/>
        <v>74.579872513038438</v>
      </c>
      <c r="J67" s="178">
        <f t="shared" si="2"/>
        <v>75.759984104907602</v>
      </c>
      <c r="K67" s="178">
        <f t="shared" si="2"/>
        <v>80.412946428571431</v>
      </c>
      <c r="L67" s="178">
        <f t="shared" si="2"/>
        <v>78.080041851948735</v>
      </c>
      <c r="M67" s="178">
        <f t="shared" si="2"/>
        <v>77.393554457774641</v>
      </c>
      <c r="N67" s="178">
        <f t="shared" si="2"/>
        <v>75.606150206978114</v>
      </c>
      <c r="O67" s="178">
        <f t="shared" si="2"/>
        <v>77.083333333333343</v>
      </c>
      <c r="P67" s="178">
        <f t="shared" si="2"/>
        <v>71.674768007070256</v>
      </c>
      <c r="Q67" s="178">
        <f t="shared" si="2"/>
        <v>72.103431128791655</v>
      </c>
      <c r="R67" s="619"/>
      <c r="S67" s="150"/>
    </row>
    <row r="68" spans="1:19" ht="11.25" customHeight="1" x14ac:dyDescent="0.25">
      <c r="A68" s="2"/>
      <c r="B68" s="223"/>
      <c r="C68" s="475"/>
      <c r="D68" s="464" t="s">
        <v>59</v>
      </c>
      <c r="E68" s="178">
        <f t="shared" si="2"/>
        <v>64.367291000456831</v>
      </c>
      <c r="F68" s="178">
        <f t="shared" si="2"/>
        <v>52.204176334106734</v>
      </c>
      <c r="G68" s="178">
        <f t="shared" si="2"/>
        <v>56.114188325521944</v>
      </c>
      <c r="H68" s="178">
        <f t="shared" si="2"/>
        <v>68.127900979886533</v>
      </c>
      <c r="I68" s="178">
        <f t="shared" si="2"/>
        <v>56.17232808616405</v>
      </c>
      <c r="J68" s="178">
        <f t="shared" si="2"/>
        <v>62.393162393162392</v>
      </c>
      <c r="K68" s="178">
        <f t="shared" si="2"/>
        <v>68.756423432682425</v>
      </c>
      <c r="L68" s="178">
        <f t="shared" si="2"/>
        <v>69.921033740129218</v>
      </c>
      <c r="M68" s="178">
        <f t="shared" si="2"/>
        <v>63.459196102314252</v>
      </c>
      <c r="N68" s="178">
        <f t="shared" si="2"/>
        <v>61.119631901840485</v>
      </c>
      <c r="O68" s="178">
        <f t="shared" si="2"/>
        <v>64.529914529914535</v>
      </c>
      <c r="P68" s="178">
        <f t="shared" si="2"/>
        <v>81.221719457013577</v>
      </c>
      <c r="Q68" s="178">
        <f t="shared" si="2"/>
        <v>60.360360360360367</v>
      </c>
      <c r="R68" s="619"/>
      <c r="S68" s="150"/>
    </row>
    <row r="69" spans="1:19" ht="11.25" customHeight="1" x14ac:dyDescent="0.25">
      <c r="A69" s="2"/>
      <c r="B69" s="223"/>
      <c r="C69" s="475"/>
      <c r="D69" s="464" t="s">
        <v>191</v>
      </c>
      <c r="E69" s="178">
        <f t="shared" si="2"/>
        <v>74.645161290322577</v>
      </c>
      <c r="F69" s="178">
        <f t="shared" si="2"/>
        <v>52.072072072072075</v>
      </c>
      <c r="G69" s="178">
        <f t="shared" si="2"/>
        <v>63.444108761329311</v>
      </c>
      <c r="H69" s="178">
        <f t="shared" si="2"/>
        <v>81.441326530612244</v>
      </c>
      <c r="I69" s="178">
        <f t="shared" si="2"/>
        <v>74.760765550239242</v>
      </c>
      <c r="J69" s="178">
        <f t="shared" si="2"/>
        <v>76.773761713520756</v>
      </c>
      <c r="K69" s="178">
        <f t="shared" si="2"/>
        <v>68.590831918505941</v>
      </c>
      <c r="L69" s="178">
        <f t="shared" si="2"/>
        <v>77.392040643522435</v>
      </c>
      <c r="M69" s="178">
        <f t="shared" si="2"/>
        <v>69.581749049429646</v>
      </c>
      <c r="N69" s="178">
        <f t="shared" si="2"/>
        <v>58.415841584158414</v>
      </c>
      <c r="O69" s="178">
        <f t="shared" si="2"/>
        <v>68.637992831541212</v>
      </c>
      <c r="P69" s="178">
        <f t="shared" si="2"/>
        <v>87.701317715959007</v>
      </c>
      <c r="Q69" s="178">
        <f t="shared" si="2"/>
        <v>62.373371924746749</v>
      </c>
      <c r="R69" s="619"/>
      <c r="S69" s="150"/>
    </row>
    <row r="70" spans="1:19" ht="11.25" customHeight="1" x14ac:dyDescent="0.25">
      <c r="A70" s="2"/>
      <c r="B70" s="223"/>
      <c r="C70" s="475"/>
      <c r="D70" s="464" t="s">
        <v>192</v>
      </c>
      <c r="E70" s="178">
        <f t="shared" si="2"/>
        <v>50.609756097560975</v>
      </c>
      <c r="F70" s="178">
        <f t="shared" si="2"/>
        <v>43.798118049615056</v>
      </c>
      <c r="G70" s="178">
        <f t="shared" si="2"/>
        <v>66.027227722772281</v>
      </c>
      <c r="H70" s="178">
        <f t="shared" si="2"/>
        <v>71.799410029498517</v>
      </c>
      <c r="I70" s="178">
        <f>+I62/I36*100</f>
        <v>62.096282754418041</v>
      </c>
      <c r="J70" s="178">
        <f t="shared" si="2"/>
        <v>60.639127045985973</v>
      </c>
      <c r="K70" s="178">
        <f t="shared" si="2"/>
        <v>72.058823529411768</v>
      </c>
      <c r="L70" s="178">
        <f t="shared" si="2"/>
        <v>70.145631067961162</v>
      </c>
      <c r="M70" s="178">
        <f t="shared" si="2"/>
        <v>56.085918854415276</v>
      </c>
      <c r="N70" s="178">
        <f t="shared" si="2"/>
        <v>54.371584699453557</v>
      </c>
      <c r="O70" s="178">
        <f t="shared" si="2"/>
        <v>63.607594936708857</v>
      </c>
      <c r="P70" s="178">
        <f t="shared" si="2"/>
        <v>72.727272727272734</v>
      </c>
      <c r="Q70" s="178">
        <f t="shared" si="2"/>
        <v>32.971014492753625</v>
      </c>
      <c r="R70" s="619"/>
      <c r="S70" s="150"/>
    </row>
    <row r="71" spans="1:19" ht="11.25" customHeight="1" x14ac:dyDescent="0.25">
      <c r="A71" s="2"/>
      <c r="B71" s="223"/>
      <c r="C71" s="475"/>
      <c r="D71" s="464" t="s">
        <v>130</v>
      </c>
      <c r="E71" s="178">
        <f t="shared" si="2"/>
        <v>62.601626016260155</v>
      </c>
      <c r="F71" s="178">
        <f t="shared" si="2"/>
        <v>56.953642384105962</v>
      </c>
      <c r="G71" s="178">
        <f t="shared" si="2"/>
        <v>73.95348837209302</v>
      </c>
      <c r="H71" s="178">
        <f t="shared" si="2"/>
        <v>67.487684729064028</v>
      </c>
      <c r="I71" s="178">
        <f t="shared" si="2"/>
        <v>70.526315789473685</v>
      </c>
      <c r="J71" s="178">
        <f t="shared" si="2"/>
        <v>67.137809187279146</v>
      </c>
      <c r="K71" s="178">
        <f t="shared" si="2"/>
        <v>97.512437810945272</v>
      </c>
      <c r="L71" s="178">
        <f t="shared" si="2"/>
        <v>75.595238095238088</v>
      </c>
      <c r="M71" s="178">
        <f t="shared" si="2"/>
        <v>64.739884393063591</v>
      </c>
      <c r="N71" s="178">
        <f t="shared" si="2"/>
        <v>76.129032258064512</v>
      </c>
      <c r="O71" s="178">
        <f t="shared" si="2"/>
        <v>101.9736842105263</v>
      </c>
      <c r="P71" s="178">
        <f t="shared" si="2"/>
        <v>75.510204081632651</v>
      </c>
      <c r="Q71" s="178">
        <f t="shared" si="2"/>
        <v>56.481481481481474</v>
      </c>
      <c r="R71" s="619"/>
      <c r="S71" s="150"/>
    </row>
    <row r="72" spans="1:19" ht="11.25" customHeight="1" x14ac:dyDescent="0.25">
      <c r="A72" s="2"/>
      <c r="B72" s="223"/>
      <c r="C72" s="475"/>
      <c r="D72" s="464" t="s">
        <v>131</v>
      </c>
      <c r="E72" s="178">
        <f t="shared" si="2"/>
        <v>53.061224489795919</v>
      </c>
      <c r="F72" s="178">
        <f t="shared" si="2"/>
        <v>76.793248945147667</v>
      </c>
      <c r="G72" s="178">
        <f t="shared" si="2"/>
        <v>65.365853658536594</v>
      </c>
      <c r="H72" s="178">
        <f t="shared" si="2"/>
        <v>64.285714285714292</v>
      </c>
      <c r="I72" s="178">
        <f t="shared" si="2"/>
        <v>49.099099099099099</v>
      </c>
      <c r="J72" s="178">
        <f t="shared" si="2"/>
        <v>51.079136690647488</v>
      </c>
      <c r="K72" s="178">
        <f t="shared" si="2"/>
        <v>80.346820809248555</v>
      </c>
      <c r="L72" s="178">
        <f t="shared" si="2"/>
        <v>48.260869565217391</v>
      </c>
      <c r="M72" s="178">
        <f t="shared" si="2"/>
        <v>53.877551020408163</v>
      </c>
      <c r="N72" s="178">
        <f t="shared" si="2"/>
        <v>83.333333333333343</v>
      </c>
      <c r="O72" s="178">
        <f t="shared" si="2"/>
        <v>63.302752293577981</v>
      </c>
      <c r="P72" s="178">
        <f t="shared" si="2"/>
        <v>72.641509433962256</v>
      </c>
      <c r="Q72" s="178">
        <f t="shared" si="2"/>
        <v>48.292682926829265</v>
      </c>
      <c r="R72" s="619"/>
      <c r="S72" s="150"/>
    </row>
    <row r="73" spans="1:19" s="536" customFormat="1" ht="20.25" customHeight="1" x14ac:dyDescent="0.25">
      <c r="A73" s="543"/>
      <c r="B73" s="544"/>
      <c r="C73" s="1539" t="s">
        <v>286</v>
      </c>
      <c r="D73" s="1540"/>
      <c r="E73" s="1540"/>
      <c r="F73" s="1540"/>
      <c r="G73" s="1540"/>
      <c r="H73" s="1540"/>
      <c r="I73" s="1540"/>
      <c r="J73" s="1540"/>
      <c r="K73" s="1540"/>
      <c r="L73" s="1540"/>
      <c r="M73" s="1540"/>
      <c r="N73" s="1540"/>
      <c r="O73" s="1540"/>
      <c r="P73" s="1540"/>
      <c r="Q73" s="1540"/>
      <c r="R73" s="546"/>
      <c r="S73" s="150"/>
    </row>
    <row r="74" spans="1:19" ht="13.5" customHeight="1" x14ac:dyDescent="0.25">
      <c r="A74" s="2"/>
      <c r="B74" s="223"/>
      <c r="C74" s="42" t="s">
        <v>436</v>
      </c>
      <c r="D74" s="4"/>
      <c r="E74" s="1"/>
      <c r="F74" s="1"/>
      <c r="G74" s="4"/>
      <c r="H74" s="1"/>
      <c r="I74" s="888"/>
      <c r="J74" s="556"/>
      <c r="K74" s="1"/>
      <c r="L74" s="4"/>
      <c r="M74" s="4"/>
      <c r="N74" s="4"/>
      <c r="O74" s="4"/>
      <c r="P74" s="4"/>
      <c r="Q74" s="4"/>
      <c r="R74" s="996"/>
      <c r="S74" s="2"/>
    </row>
    <row r="75" spans="1:19" s="536" customFormat="1" ht="12.75" customHeight="1" x14ac:dyDescent="0.25">
      <c r="A75" s="543"/>
      <c r="B75" s="544"/>
      <c r="C75" s="1540" t="s">
        <v>394</v>
      </c>
      <c r="D75" s="1540"/>
      <c r="E75" s="1540"/>
      <c r="F75" s="1540"/>
      <c r="G75" s="1540"/>
      <c r="H75" s="1540"/>
      <c r="I75" s="1540"/>
      <c r="J75" s="1540"/>
      <c r="K75" s="1540"/>
      <c r="L75" s="1540"/>
      <c r="M75" s="1540"/>
      <c r="N75" s="1540"/>
      <c r="O75" s="1540"/>
      <c r="P75" s="1540"/>
      <c r="Q75" s="1540"/>
      <c r="R75" s="546"/>
      <c r="S75" s="543"/>
    </row>
    <row r="76" spans="1:19" ht="13.5" customHeight="1" x14ac:dyDescent="0.25">
      <c r="A76" s="2"/>
      <c r="B76" s="217">
        <v>10</v>
      </c>
      <c r="C76" s="1451">
        <v>42767</v>
      </c>
      <c r="D76" s="1451"/>
      <c r="E76" s="562"/>
      <c r="F76" s="562"/>
      <c r="G76" s="562"/>
      <c r="H76" s="562"/>
      <c r="I76" s="562"/>
      <c r="J76" s="150"/>
      <c r="K76" s="150"/>
      <c r="L76" s="620"/>
      <c r="M76" s="179"/>
      <c r="N76" s="179"/>
      <c r="O76" s="179"/>
      <c r="P76" s="620"/>
      <c r="Q76" s="1"/>
      <c r="R76" s="4"/>
      <c r="S76" s="2"/>
    </row>
  </sheetData>
  <mergeCells count="16">
    <mergeCell ref="C73:Q73"/>
    <mergeCell ref="C75:Q75"/>
    <mergeCell ref="C76:D76"/>
    <mergeCell ref="C49:D49"/>
    <mergeCell ref="C53:D53"/>
    <mergeCell ref="C65:D65"/>
    <mergeCell ref="C8:D8"/>
    <mergeCell ref="C16:D16"/>
    <mergeCell ref="C22:D22"/>
    <mergeCell ref="C23:D23"/>
    <mergeCell ref="C31:D31"/>
    <mergeCell ref="D1:R1"/>
    <mergeCell ref="B2:D2"/>
    <mergeCell ref="C5:D6"/>
    <mergeCell ref="E5:N5"/>
    <mergeCell ref="E6:P6"/>
  </mergeCells>
  <conditionalFormatting sqref="E7:Q7">
    <cfRule type="cellIs" dxfId="5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ColWidth="9.109375" defaultRowHeight="13.2" x14ac:dyDescent="0.25"/>
  <cols>
    <col min="1" max="1" width="1" style="412" customWidth="1"/>
    <col min="2" max="2" width="2.5546875" style="412" customWidth="1"/>
    <col min="3" max="3" width="1" style="412" customWidth="1"/>
    <col min="4" max="4" width="23.44140625" style="412" customWidth="1"/>
    <col min="5" max="5" width="5.44140625" style="412" customWidth="1"/>
    <col min="6" max="6" width="5.44140625" style="407" customWidth="1"/>
    <col min="7" max="17" width="5.44140625" style="412" customWidth="1"/>
    <col min="18" max="18" width="2.5546875" style="412" customWidth="1"/>
    <col min="19" max="19" width="1" style="412" customWidth="1"/>
    <col min="20" max="16384" width="9.109375" style="412"/>
  </cols>
  <sheetData>
    <row r="1" spans="1:24" ht="13.5" customHeight="1" x14ac:dyDescent="0.25">
      <c r="A1" s="407"/>
      <c r="B1" s="1545" t="s">
        <v>317</v>
      </c>
      <c r="C1" s="1546"/>
      <c r="D1" s="1546"/>
      <c r="E1" s="1546"/>
      <c r="F1" s="1546"/>
      <c r="G1" s="1546"/>
      <c r="H1" s="1546"/>
      <c r="I1" s="440"/>
      <c r="J1" s="440"/>
      <c r="K1" s="440"/>
      <c r="L1" s="440"/>
      <c r="M1" s="440"/>
      <c r="N1" s="440"/>
      <c r="O1" s="440"/>
      <c r="P1" s="440"/>
      <c r="Q1" s="417"/>
      <c r="R1" s="417"/>
      <c r="S1" s="407"/>
    </row>
    <row r="2" spans="1:24" ht="6" customHeight="1" x14ac:dyDescent="0.25">
      <c r="A2" s="407"/>
      <c r="B2" s="621"/>
      <c r="C2" s="525"/>
      <c r="D2" s="525"/>
      <c r="E2" s="458"/>
      <c r="F2" s="458"/>
      <c r="G2" s="458"/>
      <c r="H2" s="458"/>
      <c r="I2" s="458"/>
      <c r="J2" s="458"/>
      <c r="K2" s="458"/>
      <c r="L2" s="458"/>
      <c r="M2" s="458"/>
      <c r="N2" s="458"/>
      <c r="O2" s="458"/>
      <c r="P2" s="458"/>
      <c r="Q2" s="458"/>
      <c r="R2" s="416"/>
      <c r="S2" s="407"/>
    </row>
    <row r="3" spans="1:24" ht="13.5" customHeight="1" thickBot="1" x14ac:dyDescent="0.3">
      <c r="A3" s="407"/>
      <c r="B3" s="417"/>
      <c r="C3" s="417"/>
      <c r="D3" s="417"/>
      <c r="E3" s="579"/>
      <c r="F3" s="579"/>
      <c r="G3" s="579"/>
      <c r="H3" s="579"/>
      <c r="I3" s="579"/>
      <c r="J3" s="579"/>
      <c r="K3" s="579"/>
      <c r="L3" s="579"/>
      <c r="M3" s="579"/>
      <c r="N3" s="579"/>
      <c r="O3" s="579"/>
      <c r="P3" s="579"/>
      <c r="Q3" s="579" t="s">
        <v>73</v>
      </c>
      <c r="R3" s="623"/>
      <c r="S3" s="407"/>
    </row>
    <row r="4" spans="1:24" s="421" customFormat="1" ht="13.5" customHeight="1" thickBot="1" x14ac:dyDescent="0.3">
      <c r="A4" s="419"/>
      <c r="B4" s="420"/>
      <c r="C4" s="624" t="s">
        <v>222</v>
      </c>
      <c r="D4" s="625"/>
      <c r="E4" s="625"/>
      <c r="F4" s="625"/>
      <c r="G4" s="625"/>
      <c r="H4" s="625"/>
      <c r="I4" s="625"/>
      <c r="J4" s="625"/>
      <c r="K4" s="625"/>
      <c r="L4" s="625"/>
      <c r="M4" s="625"/>
      <c r="N4" s="625"/>
      <c r="O4" s="625"/>
      <c r="P4" s="625"/>
      <c r="Q4" s="626"/>
      <c r="R4" s="623"/>
      <c r="S4" s="419"/>
      <c r="T4" s="751"/>
      <c r="U4" s="751"/>
      <c r="V4" s="751"/>
      <c r="W4" s="751"/>
      <c r="X4" s="751"/>
    </row>
    <row r="5" spans="1:24" ht="4.5" customHeight="1" x14ac:dyDescent="0.25">
      <c r="A5" s="407"/>
      <c r="B5" s="417"/>
      <c r="C5" s="1547" t="s">
        <v>78</v>
      </c>
      <c r="D5" s="1547"/>
      <c r="E5" s="526"/>
      <c r="F5" s="526"/>
      <c r="G5" s="526"/>
      <c r="H5" s="526"/>
      <c r="I5" s="526"/>
      <c r="J5" s="526"/>
      <c r="K5" s="526"/>
      <c r="L5" s="526"/>
      <c r="M5" s="526"/>
      <c r="N5" s="526"/>
      <c r="O5" s="526"/>
      <c r="P5" s="526"/>
      <c r="Q5" s="526"/>
      <c r="R5" s="623"/>
      <c r="S5" s="407"/>
      <c r="T5" s="434"/>
      <c r="U5" s="434"/>
      <c r="V5" s="434"/>
      <c r="W5" s="434"/>
      <c r="X5" s="434"/>
    </row>
    <row r="6" spans="1:24" ht="13.5" customHeight="1" x14ac:dyDescent="0.25">
      <c r="A6" s="407"/>
      <c r="B6" s="417"/>
      <c r="C6" s="1547"/>
      <c r="D6" s="1547"/>
      <c r="E6" s="1549" t="s">
        <v>484</v>
      </c>
      <c r="F6" s="1549"/>
      <c r="G6" s="1549"/>
      <c r="H6" s="1549"/>
      <c r="I6" s="1549"/>
      <c r="J6" s="1549"/>
      <c r="K6" s="1549"/>
      <c r="L6" s="1549"/>
      <c r="M6" s="1549"/>
      <c r="N6" s="1549"/>
      <c r="O6" s="1549"/>
      <c r="P6" s="1549"/>
      <c r="Q6" s="1306" t="s">
        <v>655</v>
      </c>
      <c r="R6" s="623"/>
      <c r="S6" s="407"/>
      <c r="T6" s="434"/>
      <c r="U6" s="434"/>
      <c r="V6" s="434"/>
      <c r="W6" s="434"/>
      <c r="X6" s="434"/>
    </row>
    <row r="7" spans="1:24" x14ac:dyDescent="0.25">
      <c r="A7" s="407"/>
      <c r="B7" s="417"/>
      <c r="C7" s="422"/>
      <c r="D7" s="422"/>
      <c r="E7" s="725" t="s">
        <v>93</v>
      </c>
      <c r="F7" s="725" t="s">
        <v>104</v>
      </c>
      <c r="G7" s="725" t="s">
        <v>103</v>
      </c>
      <c r="H7" s="725" t="s">
        <v>102</v>
      </c>
      <c r="I7" s="725" t="s">
        <v>101</v>
      </c>
      <c r="J7" s="725" t="s">
        <v>100</v>
      </c>
      <c r="K7" s="725" t="s">
        <v>99</v>
      </c>
      <c r="L7" s="725" t="s">
        <v>98</v>
      </c>
      <c r="M7" s="725" t="s">
        <v>97</v>
      </c>
      <c r="N7" s="725" t="s">
        <v>96</v>
      </c>
      <c r="O7" s="725" t="s">
        <v>95</v>
      </c>
      <c r="P7" s="725" t="s">
        <v>94</v>
      </c>
      <c r="Q7" s="725" t="s">
        <v>93</v>
      </c>
      <c r="R7" s="418"/>
      <c r="S7" s="407"/>
      <c r="T7" s="434"/>
      <c r="U7" s="434"/>
      <c r="V7" s="813"/>
      <c r="W7" s="434"/>
      <c r="X7" s="434"/>
    </row>
    <row r="8" spans="1:24" s="630" customFormat="1" ht="22.5" customHeight="1" x14ac:dyDescent="0.25">
      <c r="A8" s="627"/>
      <c r="B8" s="628"/>
      <c r="C8" s="1548" t="s">
        <v>68</v>
      </c>
      <c r="D8" s="1548"/>
      <c r="E8" s="403">
        <v>770950</v>
      </c>
      <c r="F8" s="404">
        <v>765373</v>
      </c>
      <c r="G8" s="404">
        <v>754676</v>
      </c>
      <c r="H8" s="404">
        <v>739185</v>
      </c>
      <c r="I8" s="404">
        <v>716098</v>
      </c>
      <c r="J8" s="404">
        <v>697345</v>
      </c>
      <c r="K8" s="404">
        <v>683973</v>
      </c>
      <c r="L8" s="404">
        <v>680182</v>
      </c>
      <c r="M8" s="404">
        <v>679063</v>
      </c>
      <c r="N8" s="404">
        <v>683619</v>
      </c>
      <c r="O8" s="404">
        <v>686235</v>
      </c>
      <c r="P8" s="404">
        <v>681787</v>
      </c>
      <c r="Q8" s="404">
        <v>687504</v>
      </c>
      <c r="R8" s="629"/>
      <c r="S8" s="627"/>
      <c r="T8" s="434"/>
      <c r="U8" s="434"/>
      <c r="V8" s="814"/>
      <c r="W8" s="434"/>
      <c r="X8" s="434"/>
    </row>
    <row r="9" spans="1:24" s="421" customFormat="1" ht="18.75" customHeight="1" x14ac:dyDescent="0.25">
      <c r="A9" s="419"/>
      <c r="B9" s="420"/>
      <c r="C9" s="426"/>
      <c r="D9" s="460" t="s">
        <v>327</v>
      </c>
      <c r="E9" s="461">
        <v>570380</v>
      </c>
      <c r="F9" s="462">
        <v>575999</v>
      </c>
      <c r="G9" s="462">
        <v>575075</v>
      </c>
      <c r="H9" s="462">
        <v>562934</v>
      </c>
      <c r="I9" s="462">
        <v>534958</v>
      </c>
      <c r="J9" s="462">
        <v>511642</v>
      </c>
      <c r="K9" s="462">
        <v>497663</v>
      </c>
      <c r="L9" s="462">
        <v>498763</v>
      </c>
      <c r="M9" s="462">
        <v>491107</v>
      </c>
      <c r="N9" s="462">
        <v>490589</v>
      </c>
      <c r="O9" s="462">
        <v>486434</v>
      </c>
      <c r="P9" s="462">
        <v>482556</v>
      </c>
      <c r="Q9" s="462">
        <v>494730</v>
      </c>
      <c r="R9" s="446"/>
      <c r="S9" s="419"/>
      <c r="T9" s="751"/>
      <c r="U9" s="815"/>
      <c r="V9" s="814"/>
      <c r="W9" s="751"/>
      <c r="X9" s="751"/>
    </row>
    <row r="10" spans="1:24" s="421" customFormat="1" ht="18.75" customHeight="1" x14ac:dyDescent="0.25">
      <c r="A10" s="419"/>
      <c r="B10" s="420"/>
      <c r="C10" s="426"/>
      <c r="D10" s="460" t="s">
        <v>223</v>
      </c>
      <c r="E10" s="461">
        <v>64582</v>
      </c>
      <c r="F10" s="462">
        <v>63024</v>
      </c>
      <c r="G10" s="462">
        <v>63484</v>
      </c>
      <c r="H10" s="462">
        <v>63661</v>
      </c>
      <c r="I10" s="462">
        <v>64519</v>
      </c>
      <c r="J10" s="462">
        <v>63995</v>
      </c>
      <c r="K10" s="462">
        <v>64139</v>
      </c>
      <c r="L10" s="462">
        <v>64006</v>
      </c>
      <c r="M10" s="462">
        <v>63954</v>
      </c>
      <c r="N10" s="462">
        <v>64702</v>
      </c>
      <c r="O10" s="462">
        <v>65152</v>
      </c>
      <c r="P10" s="462">
        <v>63834</v>
      </c>
      <c r="Q10" s="462">
        <v>61234</v>
      </c>
      <c r="R10" s="446"/>
      <c r="S10" s="419"/>
      <c r="T10" s="751"/>
      <c r="U10" s="751"/>
      <c r="V10" s="814"/>
      <c r="W10" s="751"/>
      <c r="X10" s="751"/>
    </row>
    <row r="11" spans="1:24" s="421" customFormat="1" ht="18.75" customHeight="1" x14ac:dyDescent="0.25">
      <c r="A11" s="419"/>
      <c r="B11" s="420"/>
      <c r="C11" s="426"/>
      <c r="D11" s="460" t="s">
        <v>224</v>
      </c>
      <c r="E11" s="461">
        <v>114433</v>
      </c>
      <c r="F11" s="462">
        <v>104602</v>
      </c>
      <c r="G11" s="462">
        <v>94036</v>
      </c>
      <c r="H11" s="462">
        <v>90913</v>
      </c>
      <c r="I11" s="462">
        <v>94353</v>
      </c>
      <c r="J11" s="462">
        <v>98566</v>
      </c>
      <c r="K11" s="462">
        <v>100676</v>
      </c>
      <c r="L11" s="462">
        <v>95286</v>
      </c>
      <c r="M11" s="462">
        <v>101085</v>
      </c>
      <c r="N11" s="462">
        <v>106379</v>
      </c>
      <c r="O11" s="462">
        <v>111925</v>
      </c>
      <c r="P11" s="462">
        <v>114517</v>
      </c>
      <c r="Q11" s="462">
        <v>109991</v>
      </c>
      <c r="R11" s="446"/>
      <c r="S11" s="419"/>
      <c r="T11" s="751"/>
      <c r="U11" s="751"/>
      <c r="V11" s="814"/>
      <c r="W11" s="751"/>
      <c r="X11" s="751"/>
    </row>
    <row r="12" spans="1:24" s="421" customFormat="1" ht="22.5" customHeight="1" x14ac:dyDescent="0.25">
      <c r="A12" s="419"/>
      <c r="B12" s="420"/>
      <c r="C12" s="426"/>
      <c r="D12" s="463" t="s">
        <v>328</v>
      </c>
      <c r="E12" s="461">
        <v>21555</v>
      </c>
      <c r="F12" s="462">
        <v>21748</v>
      </c>
      <c r="G12" s="462">
        <v>22081</v>
      </c>
      <c r="H12" s="462">
        <v>21677</v>
      </c>
      <c r="I12" s="462">
        <v>22268</v>
      </c>
      <c r="J12" s="462">
        <v>23142</v>
      </c>
      <c r="K12" s="462">
        <v>21495</v>
      </c>
      <c r="L12" s="462">
        <v>22127</v>
      </c>
      <c r="M12" s="462">
        <v>22917</v>
      </c>
      <c r="N12" s="462">
        <v>21949</v>
      </c>
      <c r="O12" s="462">
        <v>22724</v>
      </c>
      <c r="P12" s="462">
        <v>20880</v>
      </c>
      <c r="Q12" s="462">
        <v>21549</v>
      </c>
      <c r="R12" s="446"/>
      <c r="S12" s="419"/>
      <c r="T12" s="751"/>
      <c r="U12" s="751"/>
      <c r="V12" s="814"/>
      <c r="W12" s="751"/>
      <c r="X12" s="751"/>
    </row>
    <row r="13" spans="1:24" ht="15.75" customHeight="1" thickBot="1" x14ac:dyDescent="0.3">
      <c r="A13" s="407"/>
      <c r="B13" s="417"/>
      <c r="C13" s="422"/>
      <c r="D13" s="422"/>
      <c r="E13" s="579"/>
      <c r="F13" s="579"/>
      <c r="G13" s="579"/>
      <c r="H13" s="579"/>
      <c r="I13" s="579"/>
      <c r="J13" s="579"/>
      <c r="K13" s="579"/>
      <c r="L13" s="579"/>
      <c r="M13" s="579"/>
      <c r="N13" s="579"/>
      <c r="O13" s="579"/>
      <c r="P13" s="579"/>
      <c r="Q13" s="472"/>
      <c r="R13" s="418"/>
      <c r="S13" s="407"/>
      <c r="T13" s="434"/>
      <c r="U13" s="434"/>
      <c r="V13" s="814"/>
      <c r="W13" s="434"/>
      <c r="X13" s="434"/>
    </row>
    <row r="14" spans="1:24" ht="13.5" customHeight="1" thickBot="1" x14ac:dyDescent="0.3">
      <c r="A14" s="407"/>
      <c r="B14" s="417"/>
      <c r="C14" s="624" t="s">
        <v>25</v>
      </c>
      <c r="D14" s="625"/>
      <c r="E14" s="625"/>
      <c r="F14" s="625"/>
      <c r="G14" s="625"/>
      <c r="H14" s="625"/>
      <c r="I14" s="625"/>
      <c r="J14" s="625"/>
      <c r="K14" s="625"/>
      <c r="L14" s="625"/>
      <c r="M14" s="625"/>
      <c r="N14" s="625"/>
      <c r="O14" s="625"/>
      <c r="P14" s="625"/>
      <c r="Q14" s="626"/>
      <c r="R14" s="418"/>
      <c r="S14" s="407"/>
      <c r="T14" s="434"/>
      <c r="U14" s="434"/>
      <c r="V14" s="814"/>
      <c r="W14" s="434"/>
      <c r="X14" s="434"/>
    </row>
    <row r="15" spans="1:24" ht="9.75" customHeight="1" x14ac:dyDescent="0.25">
      <c r="A15" s="407"/>
      <c r="B15" s="417"/>
      <c r="C15" s="1547" t="s">
        <v>78</v>
      </c>
      <c r="D15" s="1547"/>
      <c r="E15" s="425"/>
      <c r="F15" s="425"/>
      <c r="G15" s="425"/>
      <c r="H15" s="425"/>
      <c r="I15" s="425"/>
      <c r="J15" s="425"/>
      <c r="K15" s="425"/>
      <c r="L15" s="425"/>
      <c r="M15" s="425"/>
      <c r="N15" s="425"/>
      <c r="O15" s="425"/>
      <c r="P15" s="425"/>
      <c r="Q15" s="508"/>
      <c r="R15" s="418"/>
      <c r="S15" s="407"/>
      <c r="T15" s="434"/>
      <c r="U15" s="434"/>
      <c r="V15" s="814"/>
      <c r="W15" s="434"/>
      <c r="X15" s="434"/>
    </row>
    <row r="16" spans="1:24" s="630" customFormat="1" ht="22.5" customHeight="1" x14ac:dyDescent="0.25">
      <c r="A16" s="627"/>
      <c r="B16" s="628"/>
      <c r="C16" s="1548" t="s">
        <v>68</v>
      </c>
      <c r="D16" s="1548"/>
      <c r="E16" s="403">
        <f t="shared" ref="E16:P16" si="0">+E9</f>
        <v>570380</v>
      </c>
      <c r="F16" s="404">
        <f t="shared" si="0"/>
        <v>575999</v>
      </c>
      <c r="G16" s="404">
        <f t="shared" si="0"/>
        <v>575075</v>
      </c>
      <c r="H16" s="404">
        <f t="shared" si="0"/>
        <v>562934</v>
      </c>
      <c r="I16" s="404">
        <f t="shared" si="0"/>
        <v>534958</v>
      </c>
      <c r="J16" s="404">
        <f t="shared" si="0"/>
        <v>511642</v>
      </c>
      <c r="K16" s="404">
        <f t="shared" si="0"/>
        <v>497663</v>
      </c>
      <c r="L16" s="404">
        <f t="shared" si="0"/>
        <v>498763</v>
      </c>
      <c r="M16" s="404">
        <f t="shared" si="0"/>
        <v>491107</v>
      </c>
      <c r="N16" s="404">
        <f t="shared" si="0"/>
        <v>490589</v>
      </c>
      <c r="O16" s="404">
        <f t="shared" si="0"/>
        <v>486434</v>
      </c>
      <c r="P16" s="404">
        <f t="shared" si="0"/>
        <v>482556</v>
      </c>
      <c r="Q16" s="404">
        <f>+Q9</f>
        <v>494730</v>
      </c>
      <c r="R16" s="629"/>
      <c r="S16" s="627"/>
      <c r="T16" s="816"/>
      <c r="U16" s="848"/>
      <c r="V16" s="814"/>
      <c r="W16" s="993"/>
      <c r="X16" s="816"/>
    </row>
    <row r="17" spans="1:24" ht="22.5" customHeight="1" x14ac:dyDescent="0.25">
      <c r="A17" s="407"/>
      <c r="B17" s="417"/>
      <c r="C17" s="578"/>
      <c r="D17" s="464" t="s">
        <v>72</v>
      </c>
      <c r="E17" s="148">
        <v>274362</v>
      </c>
      <c r="F17" s="158">
        <v>276279</v>
      </c>
      <c r="G17" s="158">
        <v>274995</v>
      </c>
      <c r="H17" s="158">
        <v>268457</v>
      </c>
      <c r="I17" s="158">
        <v>254819</v>
      </c>
      <c r="J17" s="158">
        <v>241158</v>
      </c>
      <c r="K17" s="158">
        <v>232514</v>
      </c>
      <c r="L17" s="158">
        <v>230703</v>
      </c>
      <c r="M17" s="158">
        <v>227538</v>
      </c>
      <c r="N17" s="158">
        <v>228339</v>
      </c>
      <c r="O17" s="158">
        <v>227262</v>
      </c>
      <c r="P17" s="158">
        <v>227209</v>
      </c>
      <c r="Q17" s="158">
        <v>232152</v>
      </c>
      <c r="R17" s="418"/>
      <c r="S17" s="407"/>
      <c r="T17" s="434"/>
      <c r="U17" s="434"/>
      <c r="V17" s="994"/>
      <c r="W17" s="949"/>
      <c r="X17" s="434"/>
    </row>
    <row r="18" spans="1:24" ht="15.75" customHeight="1" x14ac:dyDescent="0.25">
      <c r="A18" s="407"/>
      <c r="B18" s="417"/>
      <c r="C18" s="578"/>
      <c r="D18" s="464" t="s">
        <v>71</v>
      </c>
      <c r="E18" s="148">
        <v>296018</v>
      </c>
      <c r="F18" s="158">
        <v>299720</v>
      </c>
      <c r="G18" s="158">
        <v>300080</v>
      </c>
      <c r="H18" s="158">
        <v>294477</v>
      </c>
      <c r="I18" s="158">
        <v>280139</v>
      </c>
      <c r="J18" s="158">
        <v>270484</v>
      </c>
      <c r="K18" s="158">
        <v>265149</v>
      </c>
      <c r="L18" s="158">
        <v>268060</v>
      </c>
      <c r="M18" s="158">
        <v>263569</v>
      </c>
      <c r="N18" s="158">
        <v>262250</v>
      </c>
      <c r="O18" s="158">
        <v>259172</v>
      </c>
      <c r="P18" s="158">
        <v>255347</v>
      </c>
      <c r="Q18" s="158">
        <v>262578</v>
      </c>
      <c r="R18" s="418"/>
      <c r="S18" s="407"/>
      <c r="T18" s="434"/>
      <c r="U18" s="434"/>
      <c r="V18" s="814"/>
      <c r="W18" s="434"/>
      <c r="X18" s="434"/>
    </row>
    <row r="19" spans="1:24" ht="22.5" customHeight="1" x14ac:dyDescent="0.25">
      <c r="A19" s="407"/>
      <c r="B19" s="417"/>
      <c r="C19" s="578"/>
      <c r="D19" s="464" t="s">
        <v>225</v>
      </c>
      <c r="E19" s="148">
        <v>72870</v>
      </c>
      <c r="F19" s="158">
        <v>73952</v>
      </c>
      <c r="G19" s="158">
        <v>72895</v>
      </c>
      <c r="H19" s="158">
        <v>70811</v>
      </c>
      <c r="I19" s="158">
        <v>63963</v>
      </c>
      <c r="J19" s="158">
        <v>58473</v>
      </c>
      <c r="K19" s="158">
        <v>55209</v>
      </c>
      <c r="L19" s="158">
        <v>57549</v>
      </c>
      <c r="M19" s="158">
        <v>59550</v>
      </c>
      <c r="N19" s="158">
        <v>60783</v>
      </c>
      <c r="O19" s="158">
        <v>58926</v>
      </c>
      <c r="P19" s="158">
        <v>55334</v>
      </c>
      <c r="Q19" s="158">
        <v>58308</v>
      </c>
      <c r="R19" s="418"/>
      <c r="S19" s="407"/>
      <c r="T19" s="434"/>
      <c r="U19" s="434"/>
      <c r="V19" s="814"/>
      <c r="W19" s="434"/>
      <c r="X19" s="434"/>
    </row>
    <row r="20" spans="1:24" ht="15.75" customHeight="1" x14ac:dyDescent="0.25">
      <c r="A20" s="407"/>
      <c r="B20" s="417"/>
      <c r="C20" s="578"/>
      <c r="D20" s="464" t="s">
        <v>226</v>
      </c>
      <c r="E20" s="148">
        <v>497510</v>
      </c>
      <c r="F20" s="158">
        <v>502047</v>
      </c>
      <c r="G20" s="158">
        <v>502180</v>
      </c>
      <c r="H20" s="158">
        <v>492123</v>
      </c>
      <c r="I20" s="158">
        <v>470995</v>
      </c>
      <c r="J20" s="158">
        <v>453169</v>
      </c>
      <c r="K20" s="158">
        <v>442454</v>
      </c>
      <c r="L20" s="158">
        <v>441214</v>
      </c>
      <c r="M20" s="158">
        <v>431557</v>
      </c>
      <c r="N20" s="158">
        <v>429806</v>
      </c>
      <c r="O20" s="158">
        <v>427508</v>
      </c>
      <c r="P20" s="158">
        <v>427222</v>
      </c>
      <c r="Q20" s="158">
        <v>436422</v>
      </c>
      <c r="R20" s="418"/>
      <c r="S20" s="407"/>
      <c r="T20" s="814"/>
      <c r="U20" s="949"/>
      <c r="V20" s="814"/>
      <c r="W20" s="434"/>
      <c r="X20" s="434"/>
    </row>
    <row r="21" spans="1:24" ht="22.5" customHeight="1" x14ac:dyDescent="0.25">
      <c r="A21" s="407"/>
      <c r="B21" s="417"/>
      <c r="C21" s="578"/>
      <c r="D21" s="464" t="s">
        <v>215</v>
      </c>
      <c r="E21" s="148">
        <v>61992</v>
      </c>
      <c r="F21" s="158">
        <v>62628</v>
      </c>
      <c r="G21" s="158">
        <v>62933</v>
      </c>
      <c r="H21" s="158">
        <v>62077</v>
      </c>
      <c r="I21" s="158">
        <v>57940</v>
      </c>
      <c r="J21" s="158">
        <v>54659</v>
      </c>
      <c r="K21" s="158">
        <v>53163</v>
      </c>
      <c r="L21" s="158">
        <v>55369</v>
      </c>
      <c r="M21" s="158">
        <v>56894</v>
      </c>
      <c r="N21" s="158">
        <v>57053</v>
      </c>
      <c r="O21" s="158">
        <v>54448</v>
      </c>
      <c r="P21" s="158">
        <v>50960</v>
      </c>
      <c r="Q21" s="158">
        <v>52659</v>
      </c>
      <c r="R21" s="418"/>
      <c r="S21" s="407"/>
      <c r="T21" s="434"/>
      <c r="U21" s="949"/>
      <c r="V21" s="991"/>
      <c r="W21" s="814"/>
      <c r="X21" s="434"/>
    </row>
    <row r="22" spans="1:24" ht="15.75" customHeight="1" x14ac:dyDescent="0.25">
      <c r="A22" s="407"/>
      <c r="B22" s="417"/>
      <c r="C22" s="578"/>
      <c r="D22" s="464" t="s">
        <v>227</v>
      </c>
      <c r="E22" s="148">
        <v>508388</v>
      </c>
      <c r="F22" s="158">
        <v>513371</v>
      </c>
      <c r="G22" s="158">
        <v>512142</v>
      </c>
      <c r="H22" s="158">
        <v>500857</v>
      </c>
      <c r="I22" s="158">
        <v>477018</v>
      </c>
      <c r="J22" s="158">
        <v>456983</v>
      </c>
      <c r="K22" s="158">
        <v>444500</v>
      </c>
      <c r="L22" s="158">
        <v>443394</v>
      </c>
      <c r="M22" s="158">
        <v>434213</v>
      </c>
      <c r="N22" s="158">
        <v>433536</v>
      </c>
      <c r="O22" s="158">
        <v>431986</v>
      </c>
      <c r="P22" s="158">
        <v>431596</v>
      </c>
      <c r="Q22" s="158">
        <v>442071</v>
      </c>
      <c r="R22" s="418"/>
      <c r="S22" s="407"/>
      <c r="T22" s="434"/>
      <c r="U22" s="949"/>
      <c r="V22" s="991"/>
      <c r="W22" s="434"/>
      <c r="X22" s="434"/>
    </row>
    <row r="23" spans="1:24" ht="15" customHeight="1" x14ac:dyDescent="0.25">
      <c r="A23" s="407"/>
      <c r="B23" s="417"/>
      <c r="C23" s="464"/>
      <c r="D23" s="466" t="s">
        <v>331</v>
      </c>
      <c r="E23" s="148">
        <v>21456</v>
      </c>
      <c r="F23" s="158">
        <v>21900</v>
      </c>
      <c r="G23" s="158">
        <v>22094</v>
      </c>
      <c r="H23" s="158">
        <v>21215</v>
      </c>
      <c r="I23" s="158">
        <v>19440</v>
      </c>
      <c r="J23" s="158">
        <v>18353</v>
      </c>
      <c r="K23" s="158">
        <v>17998</v>
      </c>
      <c r="L23" s="158">
        <v>18069</v>
      </c>
      <c r="M23" s="158">
        <v>17573</v>
      </c>
      <c r="N23" s="158">
        <v>18879</v>
      </c>
      <c r="O23" s="158">
        <v>19475</v>
      </c>
      <c r="P23" s="158">
        <v>19333</v>
      </c>
      <c r="Q23" s="158">
        <v>19573</v>
      </c>
      <c r="R23" s="418"/>
      <c r="S23" s="407"/>
      <c r="T23" s="434"/>
      <c r="U23" s="434"/>
      <c r="V23" s="814"/>
      <c r="W23" s="949"/>
      <c r="X23" s="434"/>
    </row>
    <row r="24" spans="1:24" ht="15" customHeight="1" x14ac:dyDescent="0.25">
      <c r="A24" s="407"/>
      <c r="B24" s="417"/>
      <c r="C24" s="202"/>
      <c r="D24" s="94" t="s">
        <v>216</v>
      </c>
      <c r="E24" s="148">
        <v>140438</v>
      </c>
      <c r="F24" s="158">
        <v>140914</v>
      </c>
      <c r="G24" s="158">
        <v>140566</v>
      </c>
      <c r="H24" s="158">
        <v>137545</v>
      </c>
      <c r="I24" s="158">
        <v>131606</v>
      </c>
      <c r="J24" s="158">
        <v>125027</v>
      </c>
      <c r="K24" s="158">
        <v>120573</v>
      </c>
      <c r="L24" s="158">
        <v>118824</v>
      </c>
      <c r="M24" s="158">
        <v>116039</v>
      </c>
      <c r="N24" s="158">
        <v>114367</v>
      </c>
      <c r="O24" s="158">
        <v>111503</v>
      </c>
      <c r="P24" s="158">
        <v>111531</v>
      </c>
      <c r="Q24" s="158">
        <v>112752</v>
      </c>
      <c r="R24" s="418"/>
      <c r="S24" s="407"/>
      <c r="T24" s="434"/>
      <c r="U24" s="434"/>
      <c r="V24" s="814"/>
      <c r="W24" s="434"/>
      <c r="X24" s="434"/>
    </row>
    <row r="25" spans="1:24" ht="15" customHeight="1" x14ac:dyDescent="0.25">
      <c r="A25" s="407"/>
      <c r="B25" s="417"/>
      <c r="C25" s="202"/>
      <c r="D25" s="94" t="s">
        <v>164</v>
      </c>
      <c r="E25" s="148">
        <v>341449</v>
      </c>
      <c r="F25" s="158">
        <v>345224</v>
      </c>
      <c r="G25" s="158">
        <v>344075</v>
      </c>
      <c r="H25" s="158">
        <v>336723</v>
      </c>
      <c r="I25" s="158">
        <v>320935</v>
      </c>
      <c r="J25" s="158">
        <v>308851</v>
      </c>
      <c r="K25" s="158">
        <v>301389</v>
      </c>
      <c r="L25" s="158">
        <v>302005</v>
      </c>
      <c r="M25" s="158">
        <v>296051</v>
      </c>
      <c r="N25" s="158">
        <v>295811</v>
      </c>
      <c r="O25" s="158">
        <v>296826</v>
      </c>
      <c r="P25" s="158">
        <v>296648</v>
      </c>
      <c r="Q25" s="158">
        <v>305545</v>
      </c>
      <c r="R25" s="418"/>
      <c r="S25" s="407"/>
      <c r="T25" s="434"/>
      <c r="U25" s="434"/>
      <c r="V25" s="814"/>
      <c r="W25" s="434"/>
      <c r="X25" s="434"/>
    </row>
    <row r="26" spans="1:24" ht="15" customHeight="1" x14ac:dyDescent="0.25">
      <c r="A26" s="407"/>
      <c r="B26" s="417"/>
      <c r="C26" s="202"/>
      <c r="D26" s="94" t="s">
        <v>217</v>
      </c>
      <c r="E26" s="148">
        <v>5045</v>
      </c>
      <c r="F26" s="158">
        <v>5333</v>
      </c>
      <c r="G26" s="158">
        <v>5407</v>
      </c>
      <c r="H26" s="158">
        <v>5374</v>
      </c>
      <c r="I26" s="158">
        <v>5007</v>
      </c>
      <c r="J26" s="158">
        <v>4752</v>
      </c>
      <c r="K26" s="158">
        <v>4540</v>
      </c>
      <c r="L26" s="158">
        <v>4496</v>
      </c>
      <c r="M26" s="158">
        <v>4550</v>
      </c>
      <c r="N26" s="158">
        <v>4479</v>
      </c>
      <c r="O26" s="158">
        <v>4182</v>
      </c>
      <c r="P26" s="1383">
        <v>4084</v>
      </c>
      <c r="Q26" s="1383">
        <v>4201</v>
      </c>
      <c r="R26" s="418"/>
      <c r="S26" s="407"/>
      <c r="T26" s="434"/>
      <c r="U26" s="434"/>
      <c r="V26" s="814"/>
      <c r="W26" s="434"/>
      <c r="X26" s="434"/>
    </row>
    <row r="27" spans="1:24" ht="22.5" customHeight="1" x14ac:dyDescent="0.25">
      <c r="A27" s="407"/>
      <c r="B27" s="417"/>
      <c r="C27" s="578"/>
      <c r="D27" s="464" t="s">
        <v>228</v>
      </c>
      <c r="E27" s="148">
        <v>305668</v>
      </c>
      <c r="F27" s="158">
        <v>308328</v>
      </c>
      <c r="G27" s="158">
        <v>303320</v>
      </c>
      <c r="H27" s="158">
        <v>294706</v>
      </c>
      <c r="I27" s="158">
        <v>276367</v>
      </c>
      <c r="J27" s="158">
        <v>262124</v>
      </c>
      <c r="K27" s="158">
        <v>252895</v>
      </c>
      <c r="L27" s="158">
        <v>254897</v>
      </c>
      <c r="M27" s="158">
        <v>251017</v>
      </c>
      <c r="N27" s="158">
        <v>251604</v>
      </c>
      <c r="O27" s="158">
        <v>251352</v>
      </c>
      <c r="P27" s="1383">
        <v>251001</v>
      </c>
      <c r="Q27" s="1383">
        <v>259965</v>
      </c>
      <c r="R27" s="418"/>
      <c r="S27" s="407"/>
      <c r="T27" s="434"/>
      <c r="U27" s="848"/>
      <c r="V27" s="814"/>
      <c r="W27" s="434"/>
      <c r="X27" s="434"/>
    </row>
    <row r="28" spans="1:24" ht="15.75" customHeight="1" x14ac:dyDescent="0.25">
      <c r="A28" s="407"/>
      <c r="B28" s="417"/>
      <c r="C28" s="578"/>
      <c r="D28" s="464" t="s">
        <v>229</v>
      </c>
      <c r="E28" s="148">
        <v>264712</v>
      </c>
      <c r="F28" s="158">
        <v>267671</v>
      </c>
      <c r="G28" s="158">
        <v>271755</v>
      </c>
      <c r="H28" s="158">
        <v>268228</v>
      </c>
      <c r="I28" s="158">
        <v>258591</v>
      </c>
      <c r="J28" s="158">
        <v>249518</v>
      </c>
      <c r="K28" s="158">
        <v>244768</v>
      </c>
      <c r="L28" s="158">
        <v>243866</v>
      </c>
      <c r="M28" s="158">
        <v>240090</v>
      </c>
      <c r="N28" s="158">
        <v>238985</v>
      </c>
      <c r="O28" s="158">
        <v>235082</v>
      </c>
      <c r="P28" s="1383">
        <v>231555</v>
      </c>
      <c r="Q28" s="1383">
        <v>234765</v>
      </c>
      <c r="R28" s="418"/>
      <c r="S28" s="407"/>
      <c r="T28" s="434"/>
      <c r="U28" s="848"/>
      <c r="V28" s="814"/>
      <c r="W28" s="434"/>
      <c r="X28" s="434"/>
    </row>
    <row r="29" spans="1:24" ht="22.5" customHeight="1" x14ac:dyDescent="0.25">
      <c r="A29" s="407"/>
      <c r="B29" s="417"/>
      <c r="C29" s="578"/>
      <c r="D29" s="464" t="s">
        <v>230</v>
      </c>
      <c r="E29" s="148">
        <v>31963</v>
      </c>
      <c r="F29" s="158">
        <v>32312</v>
      </c>
      <c r="G29" s="158">
        <v>32785</v>
      </c>
      <c r="H29" s="158">
        <v>32415</v>
      </c>
      <c r="I29" s="158">
        <v>31592</v>
      </c>
      <c r="J29" s="158">
        <v>30994</v>
      </c>
      <c r="K29" s="158">
        <v>30290</v>
      </c>
      <c r="L29" s="158">
        <v>30054</v>
      </c>
      <c r="M29" s="158">
        <v>29552</v>
      </c>
      <c r="N29" s="158">
        <v>29665</v>
      </c>
      <c r="O29" s="158">
        <v>29674</v>
      </c>
      <c r="P29" s="158">
        <v>29516</v>
      </c>
      <c r="Q29" s="158">
        <v>29692</v>
      </c>
      <c r="R29" s="418"/>
      <c r="S29" s="407"/>
      <c r="T29" s="434"/>
      <c r="U29" s="434"/>
      <c r="V29" s="814"/>
      <c r="W29" s="434"/>
      <c r="X29" s="434"/>
    </row>
    <row r="30" spans="1:24" ht="15.75" customHeight="1" x14ac:dyDescent="0.25">
      <c r="A30" s="407"/>
      <c r="B30" s="417"/>
      <c r="C30" s="578"/>
      <c r="D30" s="464" t="s">
        <v>231</v>
      </c>
      <c r="E30" s="148">
        <v>114732</v>
      </c>
      <c r="F30" s="158">
        <v>115119</v>
      </c>
      <c r="G30" s="158">
        <v>115209</v>
      </c>
      <c r="H30" s="158">
        <v>112293</v>
      </c>
      <c r="I30" s="158">
        <v>107595</v>
      </c>
      <c r="J30" s="158">
        <v>104148</v>
      </c>
      <c r="K30" s="158">
        <v>101933</v>
      </c>
      <c r="L30" s="158">
        <v>100283</v>
      </c>
      <c r="M30" s="158">
        <v>97450</v>
      </c>
      <c r="N30" s="158">
        <v>97532</v>
      </c>
      <c r="O30" s="158">
        <v>96991</v>
      </c>
      <c r="P30" s="158">
        <v>97006</v>
      </c>
      <c r="Q30" s="158">
        <v>97053</v>
      </c>
      <c r="R30" s="418"/>
      <c r="S30" s="407"/>
      <c r="T30" s="434"/>
      <c r="U30" s="434"/>
      <c r="V30" s="814"/>
      <c r="W30" s="434"/>
      <c r="X30" s="434"/>
    </row>
    <row r="31" spans="1:24" ht="15.75" customHeight="1" x14ac:dyDescent="0.25">
      <c r="A31" s="407"/>
      <c r="B31" s="417"/>
      <c r="C31" s="578"/>
      <c r="D31" s="464" t="s">
        <v>232</v>
      </c>
      <c r="E31" s="148">
        <v>91390</v>
      </c>
      <c r="F31" s="158">
        <v>92404</v>
      </c>
      <c r="G31" s="158">
        <v>92246</v>
      </c>
      <c r="H31" s="158">
        <v>90364</v>
      </c>
      <c r="I31" s="158">
        <v>86125</v>
      </c>
      <c r="J31" s="158">
        <v>81869</v>
      </c>
      <c r="K31" s="158">
        <v>79258</v>
      </c>
      <c r="L31" s="158">
        <v>78433</v>
      </c>
      <c r="M31" s="158">
        <v>76174</v>
      </c>
      <c r="N31" s="158">
        <v>76266</v>
      </c>
      <c r="O31" s="158">
        <v>76421</v>
      </c>
      <c r="P31" s="158">
        <v>77648</v>
      </c>
      <c r="Q31" s="158">
        <v>78917</v>
      </c>
      <c r="R31" s="418"/>
      <c r="S31" s="407"/>
      <c r="T31" s="434"/>
      <c r="U31" s="434"/>
      <c r="V31" s="814"/>
      <c r="W31" s="434"/>
      <c r="X31" s="434"/>
    </row>
    <row r="32" spans="1:24" ht="15.75" customHeight="1" x14ac:dyDescent="0.25">
      <c r="A32" s="407"/>
      <c r="B32" s="417"/>
      <c r="C32" s="578"/>
      <c r="D32" s="464" t="s">
        <v>233</v>
      </c>
      <c r="E32" s="148">
        <v>113943</v>
      </c>
      <c r="F32" s="158">
        <v>115824</v>
      </c>
      <c r="G32" s="158">
        <v>115653</v>
      </c>
      <c r="H32" s="158">
        <v>113179</v>
      </c>
      <c r="I32" s="158">
        <v>107555</v>
      </c>
      <c r="J32" s="158">
        <v>102052</v>
      </c>
      <c r="K32" s="158">
        <v>96858</v>
      </c>
      <c r="L32" s="158">
        <v>96199</v>
      </c>
      <c r="M32" s="158">
        <v>93227</v>
      </c>
      <c r="N32" s="158">
        <v>93582</v>
      </c>
      <c r="O32" s="158">
        <v>93734</v>
      </c>
      <c r="P32" s="158">
        <v>93493</v>
      </c>
      <c r="Q32" s="158">
        <v>97406</v>
      </c>
      <c r="R32" s="418"/>
      <c r="S32" s="407"/>
      <c r="T32" s="434"/>
      <c r="U32" s="434"/>
      <c r="V32" s="814"/>
      <c r="W32" s="434"/>
      <c r="X32" s="434"/>
    </row>
    <row r="33" spans="1:24" ht="15.75" customHeight="1" x14ac:dyDescent="0.25">
      <c r="A33" s="407"/>
      <c r="B33" s="417"/>
      <c r="C33" s="578"/>
      <c r="D33" s="464" t="s">
        <v>234</v>
      </c>
      <c r="E33" s="148">
        <v>141642</v>
      </c>
      <c r="F33" s="158">
        <v>143528</v>
      </c>
      <c r="G33" s="158">
        <v>142688</v>
      </c>
      <c r="H33" s="158">
        <v>139703</v>
      </c>
      <c r="I33" s="158">
        <v>131393</v>
      </c>
      <c r="J33" s="158">
        <v>124059</v>
      </c>
      <c r="K33" s="158">
        <v>119579</v>
      </c>
      <c r="L33" s="158">
        <v>121231</v>
      </c>
      <c r="M33" s="158">
        <v>121569</v>
      </c>
      <c r="N33" s="158">
        <v>123244</v>
      </c>
      <c r="O33" s="158">
        <v>122582</v>
      </c>
      <c r="P33" s="158">
        <v>120339</v>
      </c>
      <c r="Q33" s="158">
        <v>125338</v>
      </c>
      <c r="R33" s="418"/>
      <c r="S33" s="407"/>
      <c r="T33" s="434"/>
      <c r="U33" s="434"/>
      <c r="V33" s="814"/>
      <c r="W33" s="434"/>
      <c r="X33" s="434"/>
    </row>
    <row r="34" spans="1:24" ht="15.75" customHeight="1" x14ac:dyDescent="0.25">
      <c r="A34" s="407"/>
      <c r="B34" s="417"/>
      <c r="C34" s="578"/>
      <c r="D34" s="464" t="s">
        <v>235</v>
      </c>
      <c r="E34" s="148">
        <v>76710</v>
      </c>
      <c r="F34" s="158">
        <v>76812</v>
      </c>
      <c r="G34" s="158">
        <v>76494</v>
      </c>
      <c r="H34" s="158">
        <v>74980</v>
      </c>
      <c r="I34" s="158">
        <v>70698</v>
      </c>
      <c r="J34" s="158">
        <v>68520</v>
      </c>
      <c r="K34" s="158">
        <v>69745</v>
      </c>
      <c r="L34" s="158">
        <v>72563</v>
      </c>
      <c r="M34" s="158">
        <v>73135</v>
      </c>
      <c r="N34" s="158">
        <v>70300</v>
      </c>
      <c r="O34" s="158">
        <v>67032</v>
      </c>
      <c r="P34" s="158">
        <v>64554</v>
      </c>
      <c r="Q34" s="158">
        <v>66324</v>
      </c>
      <c r="R34" s="418"/>
      <c r="S34" s="407"/>
      <c r="T34" s="434"/>
      <c r="U34" s="434"/>
      <c r="V34" s="817"/>
      <c r="W34" s="434"/>
      <c r="X34" s="434"/>
    </row>
    <row r="35" spans="1:24" ht="22.5" customHeight="1" x14ac:dyDescent="0.25">
      <c r="A35" s="407"/>
      <c r="B35" s="417"/>
      <c r="C35" s="578"/>
      <c r="D35" s="464" t="s">
        <v>188</v>
      </c>
      <c r="E35" s="148">
        <v>235032</v>
      </c>
      <c r="F35" s="158">
        <v>235746</v>
      </c>
      <c r="G35" s="158">
        <v>236307</v>
      </c>
      <c r="H35" s="158">
        <v>233787</v>
      </c>
      <c r="I35" s="158">
        <v>224482</v>
      </c>
      <c r="J35" s="158">
        <v>216223</v>
      </c>
      <c r="K35" s="158">
        <v>211468</v>
      </c>
      <c r="L35" s="158">
        <v>213232</v>
      </c>
      <c r="M35" s="158">
        <v>210598</v>
      </c>
      <c r="N35" s="158">
        <v>209834</v>
      </c>
      <c r="O35" s="158">
        <v>204855</v>
      </c>
      <c r="P35" s="158">
        <v>200792</v>
      </c>
      <c r="Q35" s="158">
        <v>204270</v>
      </c>
      <c r="R35" s="418"/>
      <c r="S35" s="407"/>
      <c r="T35" s="434"/>
      <c r="U35" s="434"/>
      <c r="V35" s="814"/>
      <c r="W35" s="434"/>
      <c r="X35" s="434"/>
    </row>
    <row r="36" spans="1:24" ht="15.75" customHeight="1" x14ac:dyDescent="0.25">
      <c r="A36" s="407"/>
      <c r="B36" s="417"/>
      <c r="C36" s="578"/>
      <c r="D36" s="464" t="s">
        <v>189</v>
      </c>
      <c r="E36" s="148">
        <v>101281</v>
      </c>
      <c r="F36" s="158">
        <v>102273</v>
      </c>
      <c r="G36" s="158">
        <v>101878</v>
      </c>
      <c r="H36" s="158">
        <v>99811</v>
      </c>
      <c r="I36" s="158">
        <v>93763</v>
      </c>
      <c r="J36" s="158">
        <v>89662</v>
      </c>
      <c r="K36" s="158">
        <v>86853</v>
      </c>
      <c r="L36" s="158">
        <v>86627</v>
      </c>
      <c r="M36" s="158">
        <v>84904</v>
      </c>
      <c r="N36" s="158">
        <v>82916</v>
      </c>
      <c r="O36" s="158">
        <v>81102</v>
      </c>
      <c r="P36" s="158">
        <v>82724</v>
      </c>
      <c r="Q36" s="158">
        <v>85262</v>
      </c>
      <c r="R36" s="418"/>
      <c r="S36" s="407"/>
      <c r="T36" s="434"/>
      <c r="U36" s="434"/>
      <c r="V36" s="814"/>
      <c r="W36" s="434"/>
      <c r="X36" s="434"/>
    </row>
    <row r="37" spans="1:24" ht="15.75" customHeight="1" x14ac:dyDescent="0.25">
      <c r="A37" s="407"/>
      <c r="B37" s="417"/>
      <c r="C37" s="578"/>
      <c r="D37" s="464" t="s">
        <v>59</v>
      </c>
      <c r="E37" s="148">
        <v>135724</v>
      </c>
      <c r="F37" s="158">
        <v>138551</v>
      </c>
      <c r="G37" s="158">
        <v>139385</v>
      </c>
      <c r="H37" s="158">
        <v>136833</v>
      </c>
      <c r="I37" s="158">
        <v>131125</v>
      </c>
      <c r="J37" s="158">
        <v>125967</v>
      </c>
      <c r="K37" s="158">
        <v>123555</v>
      </c>
      <c r="L37" s="158">
        <v>123778</v>
      </c>
      <c r="M37" s="158">
        <v>120517</v>
      </c>
      <c r="N37" s="158">
        <v>119414</v>
      </c>
      <c r="O37" s="158">
        <v>115891</v>
      </c>
      <c r="P37" s="158">
        <v>113079</v>
      </c>
      <c r="Q37" s="158">
        <v>117554</v>
      </c>
      <c r="R37" s="418"/>
      <c r="S37" s="407"/>
      <c r="T37" s="434"/>
      <c r="U37" s="434"/>
      <c r="V37" s="814"/>
      <c r="W37" s="434"/>
      <c r="X37" s="434"/>
    </row>
    <row r="38" spans="1:24" ht="15.75" customHeight="1" x14ac:dyDescent="0.25">
      <c r="A38" s="407"/>
      <c r="B38" s="417"/>
      <c r="C38" s="578"/>
      <c r="D38" s="464" t="s">
        <v>191</v>
      </c>
      <c r="E38" s="148">
        <v>37321</v>
      </c>
      <c r="F38" s="158">
        <v>38467</v>
      </c>
      <c r="G38" s="158">
        <v>39820</v>
      </c>
      <c r="H38" s="158">
        <v>38508</v>
      </c>
      <c r="I38" s="158">
        <v>36177</v>
      </c>
      <c r="J38" s="158">
        <v>33544</v>
      </c>
      <c r="K38" s="158">
        <v>31638</v>
      </c>
      <c r="L38" s="158">
        <v>31643</v>
      </c>
      <c r="M38" s="158">
        <v>31174</v>
      </c>
      <c r="N38" s="158">
        <v>32054</v>
      </c>
      <c r="O38" s="158">
        <v>31692</v>
      </c>
      <c r="P38" s="158">
        <v>31582</v>
      </c>
      <c r="Q38" s="158">
        <v>32408</v>
      </c>
      <c r="R38" s="418"/>
      <c r="S38" s="407"/>
      <c r="V38" s="721"/>
    </row>
    <row r="39" spans="1:24" ht="15.75" customHeight="1" x14ac:dyDescent="0.25">
      <c r="A39" s="407"/>
      <c r="B39" s="417"/>
      <c r="C39" s="578"/>
      <c r="D39" s="464" t="s">
        <v>192</v>
      </c>
      <c r="E39" s="148">
        <v>27392</v>
      </c>
      <c r="F39" s="158">
        <v>27040</v>
      </c>
      <c r="G39" s="158">
        <v>24180</v>
      </c>
      <c r="H39" s="158">
        <v>21027</v>
      </c>
      <c r="I39" s="158">
        <v>17217</v>
      </c>
      <c r="J39" s="158">
        <v>14695</v>
      </c>
      <c r="K39" s="158">
        <v>13227</v>
      </c>
      <c r="L39" s="158">
        <v>13002</v>
      </c>
      <c r="M39" s="158">
        <v>13844</v>
      </c>
      <c r="N39" s="158">
        <v>16330</v>
      </c>
      <c r="O39" s="158">
        <v>22909</v>
      </c>
      <c r="P39" s="158">
        <v>24475</v>
      </c>
      <c r="Q39" s="158">
        <v>25327</v>
      </c>
      <c r="R39" s="418"/>
      <c r="S39" s="407"/>
      <c r="V39" s="721"/>
    </row>
    <row r="40" spans="1:24" ht="15.75" customHeight="1" x14ac:dyDescent="0.25">
      <c r="A40" s="407"/>
      <c r="B40" s="417"/>
      <c r="C40" s="578"/>
      <c r="D40" s="464" t="s">
        <v>130</v>
      </c>
      <c r="E40" s="148">
        <v>10753</v>
      </c>
      <c r="F40" s="158">
        <v>10712</v>
      </c>
      <c r="G40" s="158">
        <v>10652</v>
      </c>
      <c r="H40" s="158">
        <v>10629</v>
      </c>
      <c r="I40" s="158">
        <v>10536</v>
      </c>
      <c r="J40" s="158">
        <v>10472</v>
      </c>
      <c r="K40" s="158">
        <v>10123</v>
      </c>
      <c r="L40" s="158">
        <v>9711</v>
      </c>
      <c r="M40" s="158">
        <v>9679</v>
      </c>
      <c r="N40" s="158">
        <v>9655</v>
      </c>
      <c r="O40" s="158">
        <v>9621</v>
      </c>
      <c r="P40" s="158">
        <v>9611</v>
      </c>
      <c r="Q40" s="158">
        <v>9613</v>
      </c>
      <c r="R40" s="418"/>
      <c r="S40" s="407"/>
      <c r="V40" s="721"/>
    </row>
    <row r="41" spans="1:24" ht="15.75" customHeight="1" x14ac:dyDescent="0.25">
      <c r="A41" s="407"/>
      <c r="B41" s="417"/>
      <c r="C41" s="578"/>
      <c r="D41" s="464" t="s">
        <v>131</v>
      </c>
      <c r="E41" s="148">
        <v>22877</v>
      </c>
      <c r="F41" s="158">
        <v>23210</v>
      </c>
      <c r="G41" s="158">
        <v>22853</v>
      </c>
      <c r="H41" s="158">
        <v>22339</v>
      </c>
      <c r="I41" s="158">
        <v>21658</v>
      </c>
      <c r="J41" s="158">
        <v>21079</v>
      </c>
      <c r="K41" s="158">
        <v>20799</v>
      </c>
      <c r="L41" s="158">
        <v>20770</v>
      </c>
      <c r="M41" s="158">
        <v>20391</v>
      </c>
      <c r="N41" s="158">
        <v>20386</v>
      </c>
      <c r="O41" s="158">
        <v>20364</v>
      </c>
      <c r="P41" s="158">
        <v>20293</v>
      </c>
      <c r="Q41" s="158">
        <v>20296</v>
      </c>
      <c r="R41" s="418"/>
      <c r="S41" s="407"/>
      <c r="V41" s="721"/>
    </row>
    <row r="42" spans="1:24" s="631" customFormat="1" ht="22.5" customHeight="1" x14ac:dyDescent="0.25">
      <c r="A42" s="632"/>
      <c r="B42" s="633"/>
      <c r="C42" s="734" t="s">
        <v>292</v>
      </c>
      <c r="D42" s="734"/>
      <c r="E42" s="403"/>
      <c r="F42" s="404"/>
      <c r="G42" s="404"/>
      <c r="H42" s="404"/>
      <c r="I42" s="404"/>
      <c r="J42" s="404"/>
      <c r="K42" s="404"/>
      <c r="L42" s="404"/>
      <c r="M42" s="404"/>
      <c r="N42" s="404"/>
      <c r="O42" s="404"/>
      <c r="P42" s="404"/>
      <c r="Q42" s="404"/>
      <c r="R42" s="634"/>
      <c r="S42" s="632"/>
      <c r="V42" s="721"/>
    </row>
    <row r="43" spans="1:24" ht="15.75" customHeight="1" x14ac:dyDescent="0.25">
      <c r="A43" s="407"/>
      <c r="B43" s="417"/>
      <c r="C43" s="578"/>
      <c r="D43" s="733" t="s">
        <v>485</v>
      </c>
      <c r="E43" s="148">
        <v>55556</v>
      </c>
      <c r="F43" s="148">
        <v>56859</v>
      </c>
      <c r="G43" s="148">
        <v>56997</v>
      </c>
      <c r="H43" s="148">
        <v>56395</v>
      </c>
      <c r="I43" s="148">
        <v>53654</v>
      </c>
      <c r="J43" s="148">
        <v>50318</v>
      </c>
      <c r="K43" s="148">
        <v>47826</v>
      </c>
      <c r="L43" s="148">
        <v>47718</v>
      </c>
      <c r="M43" s="148">
        <v>47718</v>
      </c>
      <c r="N43" s="148">
        <v>48493</v>
      </c>
      <c r="O43" s="148">
        <v>48032</v>
      </c>
      <c r="P43" s="148">
        <v>46629</v>
      </c>
      <c r="Q43" s="148">
        <v>49130</v>
      </c>
      <c r="R43" s="418"/>
      <c r="S43" s="407"/>
      <c r="V43" s="721"/>
    </row>
    <row r="44" spans="1:24" s="631" customFormat="1" ht="15.75" customHeight="1" x14ac:dyDescent="0.25">
      <c r="A44" s="632"/>
      <c r="B44" s="633"/>
      <c r="C44" s="635"/>
      <c r="D44" s="733" t="s">
        <v>487</v>
      </c>
      <c r="E44" s="148">
        <v>52308</v>
      </c>
      <c r="F44" s="148">
        <v>53043</v>
      </c>
      <c r="G44" s="148">
        <v>53140</v>
      </c>
      <c r="H44" s="148">
        <v>52608</v>
      </c>
      <c r="I44" s="148">
        <v>50555</v>
      </c>
      <c r="J44" s="148">
        <v>48457</v>
      </c>
      <c r="K44" s="148">
        <v>46986</v>
      </c>
      <c r="L44" s="148">
        <v>46376</v>
      </c>
      <c r="M44" s="148">
        <v>46376</v>
      </c>
      <c r="N44" s="148">
        <v>46552</v>
      </c>
      <c r="O44" s="148">
        <v>47599</v>
      </c>
      <c r="P44" s="148">
        <v>47443</v>
      </c>
      <c r="Q44" s="148">
        <v>48612</v>
      </c>
      <c r="R44" s="634"/>
      <c r="S44" s="632"/>
      <c r="V44" s="721"/>
    </row>
    <row r="45" spans="1:24" ht="15.75" customHeight="1" x14ac:dyDescent="0.25">
      <c r="A45" s="407"/>
      <c r="B45" s="420"/>
      <c r="C45" s="578"/>
      <c r="D45" s="733" t="s">
        <v>486</v>
      </c>
      <c r="E45" s="148">
        <v>49338</v>
      </c>
      <c r="F45" s="148">
        <v>50234</v>
      </c>
      <c r="G45" s="148">
        <v>50579</v>
      </c>
      <c r="H45" s="148">
        <v>49838</v>
      </c>
      <c r="I45" s="148">
        <v>47709</v>
      </c>
      <c r="J45" s="148">
        <v>45049</v>
      </c>
      <c r="K45" s="148">
        <v>43473</v>
      </c>
      <c r="L45" s="148">
        <v>43078</v>
      </c>
      <c r="M45" s="148">
        <v>43078</v>
      </c>
      <c r="N45" s="148">
        <v>41923</v>
      </c>
      <c r="O45" s="148">
        <v>41317</v>
      </c>
      <c r="P45" s="148">
        <v>41766</v>
      </c>
      <c r="Q45" s="148">
        <v>42542</v>
      </c>
      <c r="R45" s="418"/>
      <c r="S45" s="407"/>
      <c r="V45" s="721"/>
    </row>
    <row r="46" spans="1:24" ht="15.75" customHeight="1" x14ac:dyDescent="0.25">
      <c r="A46" s="407"/>
      <c r="B46" s="417"/>
      <c r="C46" s="578"/>
      <c r="D46" s="733" t="s">
        <v>490</v>
      </c>
      <c r="E46" s="148">
        <v>39678</v>
      </c>
      <c r="F46" s="148">
        <v>39484</v>
      </c>
      <c r="G46" s="148">
        <v>39159</v>
      </c>
      <c r="H46" s="148">
        <v>37640</v>
      </c>
      <c r="I46" s="148">
        <v>35920</v>
      </c>
      <c r="J46" s="148">
        <v>33832</v>
      </c>
      <c r="K46" s="148">
        <v>32475</v>
      </c>
      <c r="L46" s="148">
        <v>31700</v>
      </c>
      <c r="M46" s="148">
        <v>31700</v>
      </c>
      <c r="N46" s="148">
        <v>29862</v>
      </c>
      <c r="O46" s="148">
        <v>29246</v>
      </c>
      <c r="P46" s="148">
        <v>30212</v>
      </c>
      <c r="Q46" s="148">
        <v>29904</v>
      </c>
      <c r="R46" s="418"/>
      <c r="S46" s="407"/>
      <c r="V46" s="721"/>
    </row>
    <row r="47" spans="1:24" ht="15.75" customHeight="1" x14ac:dyDescent="0.25">
      <c r="A47" s="407"/>
      <c r="B47" s="417"/>
      <c r="C47" s="578"/>
      <c r="D47" s="733" t="s">
        <v>491</v>
      </c>
      <c r="E47" s="148">
        <v>33143</v>
      </c>
      <c r="F47" s="148">
        <v>33722</v>
      </c>
      <c r="G47" s="148">
        <v>33698</v>
      </c>
      <c r="H47" s="148">
        <v>33341</v>
      </c>
      <c r="I47" s="148">
        <v>31769</v>
      </c>
      <c r="J47" s="148">
        <v>30413</v>
      </c>
      <c r="K47" s="148">
        <v>26166</v>
      </c>
      <c r="L47" s="148">
        <v>26443</v>
      </c>
      <c r="M47" s="148">
        <v>26443</v>
      </c>
      <c r="N47" s="148">
        <v>26282</v>
      </c>
      <c r="O47" s="148">
        <v>25604</v>
      </c>
      <c r="P47" s="148">
        <v>24870</v>
      </c>
      <c r="Q47" s="148">
        <v>25706</v>
      </c>
      <c r="R47" s="418"/>
      <c r="S47" s="407"/>
      <c r="V47" s="721"/>
    </row>
    <row r="48" spans="1:24" s="421" customFormat="1" ht="22.5" customHeight="1" x14ac:dyDescent="0.25">
      <c r="A48" s="419"/>
      <c r="B48" s="420"/>
      <c r="C48" s="1541" t="s">
        <v>237</v>
      </c>
      <c r="D48" s="1542"/>
      <c r="E48" s="1542"/>
      <c r="F48" s="1542"/>
      <c r="G48" s="1542"/>
      <c r="H48" s="1542"/>
      <c r="I48" s="1542"/>
      <c r="J48" s="1542"/>
      <c r="K48" s="1542"/>
      <c r="L48" s="1542"/>
      <c r="M48" s="1542"/>
      <c r="N48" s="1542"/>
      <c r="O48" s="1542"/>
      <c r="P48" s="1542"/>
      <c r="Q48" s="1542"/>
      <c r="R48" s="446"/>
      <c r="S48" s="419"/>
      <c r="V48" s="721"/>
    </row>
    <row r="49" spans="1:22" s="421" customFormat="1" ht="13.5" customHeight="1" x14ac:dyDescent="0.25">
      <c r="A49" s="419"/>
      <c r="B49" s="420"/>
      <c r="C49" s="449" t="s">
        <v>440</v>
      </c>
      <c r="D49" s="636"/>
      <c r="E49" s="637"/>
      <c r="F49" s="420"/>
      <c r="G49" s="637"/>
      <c r="H49" s="636"/>
      <c r="I49" s="637"/>
      <c r="J49" s="888"/>
      <c r="K49" s="556"/>
      <c r="L49" s="636"/>
      <c r="M49" s="636"/>
      <c r="N49" s="636"/>
      <c r="O49" s="636"/>
      <c r="P49" s="636"/>
      <c r="Q49" s="636"/>
      <c r="R49" s="446"/>
      <c r="S49" s="419"/>
      <c r="V49" s="721"/>
    </row>
    <row r="50" spans="1:22" s="421" customFormat="1" ht="10.5" customHeight="1" x14ac:dyDescent="0.25">
      <c r="A50" s="419"/>
      <c r="B50" s="420"/>
      <c r="C50" s="1543" t="s">
        <v>393</v>
      </c>
      <c r="D50" s="1543"/>
      <c r="E50" s="1543"/>
      <c r="F50" s="1543"/>
      <c r="G50" s="1543"/>
      <c r="H50" s="1543"/>
      <c r="I50" s="1543"/>
      <c r="J50" s="1543"/>
      <c r="K50" s="1543"/>
      <c r="L50" s="1543"/>
      <c r="M50" s="1543"/>
      <c r="N50" s="1543"/>
      <c r="O50" s="1543"/>
      <c r="P50" s="1543"/>
      <c r="Q50" s="1543"/>
      <c r="R50" s="446"/>
      <c r="S50" s="419"/>
    </row>
    <row r="51" spans="1:22" x14ac:dyDescent="0.25">
      <c r="A51" s="407"/>
      <c r="B51" s="417"/>
      <c r="C51" s="417"/>
      <c r="D51" s="417"/>
      <c r="E51" s="417"/>
      <c r="F51" s="417"/>
      <c r="G51" s="417"/>
      <c r="H51" s="468"/>
      <c r="I51" s="468"/>
      <c r="J51" s="468"/>
      <c r="K51" s="468"/>
      <c r="L51" s="708"/>
      <c r="M51" s="417"/>
      <c r="N51" s="1544">
        <v>42767</v>
      </c>
      <c r="O51" s="1544"/>
      <c r="P51" s="1544"/>
      <c r="Q51" s="1544"/>
      <c r="R51" s="638">
        <v>11</v>
      </c>
      <c r="S51" s="407"/>
    </row>
    <row r="52" spans="1:22" x14ac:dyDescent="0.25">
      <c r="A52" s="434"/>
      <c r="B52" s="434"/>
      <c r="C52" s="434"/>
      <c r="D52" s="434"/>
      <c r="E52" s="434"/>
      <c r="G52" s="434"/>
      <c r="H52" s="434"/>
      <c r="I52" s="434"/>
      <c r="J52" s="434"/>
      <c r="K52" s="434"/>
      <c r="L52" s="434"/>
      <c r="M52" s="434"/>
      <c r="N52" s="434"/>
      <c r="O52" s="434"/>
      <c r="P52" s="434"/>
      <c r="Q52" s="434"/>
      <c r="R52" s="434"/>
      <c r="S52" s="434"/>
    </row>
  </sheetData>
  <mergeCells count="9">
    <mergeCell ref="C48:Q48"/>
    <mergeCell ref="C50:Q50"/>
    <mergeCell ref="N51:Q51"/>
    <mergeCell ref="B1:H1"/>
    <mergeCell ref="C5:D6"/>
    <mergeCell ref="C8:D8"/>
    <mergeCell ref="C15:D15"/>
    <mergeCell ref="C16:D16"/>
    <mergeCell ref="E6:P6"/>
  </mergeCells>
  <conditionalFormatting sqref="E7:Q7 V7">
    <cfRule type="cellIs" dxfId="53"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joana.matos</cp:lastModifiedBy>
  <cp:lastPrinted>2017-03-03T18:28:37Z</cp:lastPrinted>
  <dcterms:created xsi:type="dcterms:W3CDTF">2004-03-02T09:49:36Z</dcterms:created>
  <dcterms:modified xsi:type="dcterms:W3CDTF">2017-04-20T10:45:19Z</dcterms:modified>
</cp:coreProperties>
</file>